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dhhsvicgovau.sharepoint.com/sites/DFFH-FV-CGEPS-GRP/Shared Documents/Reporting Platform/90 Operations/20 Defects/INC1329355 - pay gap results missing from reports/"/>
    </mc:Choice>
  </mc:AlternateContent>
  <xr:revisionPtr revIDLastSave="0" documentId="8_{5D587E81-4AD5-4FF0-80A4-933C421ABA16}" xr6:coauthVersionLast="47" xr6:coauthVersionMax="47" xr10:uidLastSave="{00000000-0000-0000-0000-000000000000}"/>
  <bookViews>
    <workbookView xWindow="-120" yWindow="-120" windowWidth="29040" windowHeight="15840" xr2:uid="{7018A0DC-2796-4B37-9391-924CFFC7B922}"/>
  </bookViews>
  <sheets>
    <sheet name="Instructions" sheetId="1" r:id="rId1"/>
    <sheet name="Employee" sheetId="2" r:id="rId2"/>
    <sheet name="Gender Pay Gap"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3" l="1" a="1"/>
  <c r="J12" i="3"/>
  <c r="J13" i="3" a="1"/>
  <c r="J13" i="3" s="1"/>
  <c r="J14" i="3" a="1"/>
  <c r="J14" i="3" s="1"/>
  <c r="J15" i="3" a="1"/>
  <c r="J15" i="3" s="1"/>
  <c r="J16" i="3" a="1"/>
  <c r="J16" i="3"/>
  <c r="J17" i="3" a="1"/>
  <c r="J17" i="3"/>
  <c r="J18" i="3" a="1"/>
  <c r="J18" i="3"/>
  <c r="J19" i="3" a="1"/>
  <c r="J19" i="3" s="1"/>
  <c r="J20" i="3" a="1"/>
  <c r="J20" i="3" s="1"/>
  <c r="J21" i="3" a="1"/>
  <c r="J21" i="3" s="1"/>
  <c r="J22" i="3" a="1"/>
  <c r="J22" i="3"/>
  <c r="J23" i="3" a="1"/>
  <c r="J23" i="3"/>
  <c r="J24" i="3" a="1"/>
  <c r="J24" i="3"/>
  <c r="J25" i="3" a="1"/>
  <c r="J25" i="3"/>
  <c r="J26" i="3" a="1"/>
  <c r="J26" i="3" s="1"/>
  <c r="J11" i="3" a="1"/>
  <c r="J11" i="3" s="1"/>
  <c r="L12" i="3" a="1"/>
  <c r="L12" i="3" s="1"/>
  <c r="L13" i="3" a="1"/>
  <c r="L13" i="3"/>
  <c r="L14" i="3" a="1"/>
  <c r="L14" i="3" s="1"/>
  <c r="L15" i="3" a="1"/>
  <c r="L15" i="3" s="1"/>
  <c r="L16" i="3" a="1"/>
  <c r="L16" i="3"/>
  <c r="L17" i="3" a="1"/>
  <c r="L17" i="3"/>
  <c r="L18" i="3" a="1"/>
  <c r="L18" i="3"/>
  <c r="L19" i="3" a="1"/>
  <c r="L19" i="3"/>
  <c r="L20" i="3" a="1"/>
  <c r="L20" i="3" s="1"/>
  <c r="L21" i="3" a="1"/>
  <c r="L21" i="3" s="1"/>
  <c r="L22" i="3" a="1"/>
  <c r="L22" i="3"/>
  <c r="L23" i="3" a="1"/>
  <c r="L23" i="3"/>
  <c r="L24" i="3" a="1"/>
  <c r="L24" i="3"/>
  <c r="L25" i="3" a="1"/>
  <c r="L25" i="3" s="1"/>
  <c r="L26" i="3" a="1"/>
  <c r="L26" i="3" s="1"/>
  <c r="L11" i="3" a="1"/>
  <c r="L11" i="3" s="1"/>
  <c r="K26" i="3" a="1"/>
  <c r="K26" i="3" s="1"/>
  <c r="K12" i="3" a="1"/>
  <c r="K12" i="3" s="1"/>
  <c r="AC12" i="3" s="1"/>
  <c r="K13" i="3" a="1"/>
  <c r="K13" i="3" s="1"/>
  <c r="K14" i="3" a="1"/>
  <c r="K14" i="3" s="1"/>
  <c r="AC14" i="3" s="1"/>
  <c r="K15" i="3" a="1"/>
  <c r="K15" i="3" s="1"/>
  <c r="AC15" i="3" s="1"/>
  <c r="K16" i="3" a="1"/>
  <c r="K16" i="3"/>
  <c r="AC16" i="3" s="1"/>
  <c r="K17" i="3" a="1"/>
  <c r="K17" i="3"/>
  <c r="K18" i="3" a="1"/>
  <c r="K18" i="3" s="1"/>
  <c r="AC18" i="3" s="1"/>
  <c r="K19" i="3" a="1"/>
  <c r="K19" i="3" s="1"/>
  <c r="AC19" i="3" s="1"/>
  <c r="K20" i="3" a="1"/>
  <c r="K20" i="3" s="1"/>
  <c r="AC20" i="3" s="1"/>
  <c r="K21" i="3" a="1"/>
  <c r="K21" i="3" s="1"/>
  <c r="K22" i="3" a="1"/>
  <c r="K22" i="3" s="1"/>
  <c r="AC22" i="3" s="1"/>
  <c r="K23" i="3" a="1"/>
  <c r="K23" i="3"/>
  <c r="AC23" i="3" s="1"/>
  <c r="K24" i="3" a="1"/>
  <c r="K24" i="3" s="1"/>
  <c r="AC24" i="3" s="1"/>
  <c r="K25" i="3" a="1"/>
  <c r="K25" i="3" s="1"/>
  <c r="K11" i="3" a="1"/>
  <c r="K11" i="3" s="1"/>
  <c r="AC11" i="3" s="1"/>
  <c r="I12" i="3" a="1"/>
  <c r="I12" i="3" s="1"/>
  <c r="I13" i="3" a="1"/>
  <c r="I13" i="3" s="1"/>
  <c r="I14" i="3" a="1"/>
  <c r="I14" i="3" s="1"/>
  <c r="I15" i="3" a="1"/>
  <c r="I15" i="3" s="1"/>
  <c r="I16" i="3" a="1"/>
  <c r="I16" i="3" s="1"/>
  <c r="I17" i="3" a="1"/>
  <c r="I17" i="3" s="1"/>
  <c r="I18" i="3" a="1"/>
  <c r="I18" i="3" s="1"/>
  <c r="I19" i="3" a="1"/>
  <c r="I19" i="3" s="1"/>
  <c r="I20" i="3" a="1"/>
  <c r="I20" i="3" s="1"/>
  <c r="I21" i="3" a="1"/>
  <c r="I21" i="3" s="1"/>
  <c r="I22" i="3" a="1"/>
  <c r="I22" i="3" s="1"/>
  <c r="I23" i="3" a="1"/>
  <c r="I23" i="3" s="1"/>
  <c r="I24" i="3" a="1"/>
  <c r="I24" i="3" s="1"/>
  <c r="I25" i="3" a="1"/>
  <c r="I25" i="3" s="1"/>
  <c r="I26" i="3" a="1"/>
  <c r="I26" i="3" s="1"/>
  <c r="H12" i="3" a="1"/>
  <c r="H12" i="3" s="1"/>
  <c r="H13" i="3" a="1"/>
  <c r="H13" i="3" s="1"/>
  <c r="Z13" i="3" s="1"/>
  <c r="H14" i="3" a="1"/>
  <c r="H14" i="3" s="1"/>
  <c r="Z14" i="3" s="1"/>
  <c r="H15" i="3" a="1"/>
  <c r="H15" i="3" s="1"/>
  <c r="H16" i="3" a="1"/>
  <c r="H16" i="3" s="1"/>
  <c r="Z16" i="3" s="1"/>
  <c r="H17" i="3" a="1"/>
  <c r="H17" i="3" s="1"/>
  <c r="H18" i="3" a="1"/>
  <c r="H18" i="3" s="1"/>
  <c r="Z18" i="3" s="1"/>
  <c r="H19" i="3" a="1"/>
  <c r="H19" i="3" s="1"/>
  <c r="H20" i="3" a="1"/>
  <c r="H20" i="3" s="1"/>
  <c r="Z20" i="3" s="1"/>
  <c r="H21" i="3" a="1"/>
  <c r="H21" i="3" s="1"/>
  <c r="Z21" i="3" s="1"/>
  <c r="H22" i="3" a="1"/>
  <c r="H22" i="3" s="1"/>
  <c r="Z22" i="3" s="1"/>
  <c r="H23" i="3" a="1"/>
  <c r="H23" i="3" s="1"/>
  <c r="H24" i="3" a="1"/>
  <c r="H24" i="3" s="1"/>
  <c r="Z24" i="3" s="1"/>
  <c r="H25" i="3" a="1"/>
  <c r="H25" i="3" s="1"/>
  <c r="Z25" i="3" s="1"/>
  <c r="H26" i="3" a="1"/>
  <c r="H26" i="3" s="1"/>
  <c r="Z26" i="3" s="1"/>
  <c r="G12" i="3" a="1"/>
  <c r="G12" i="3" s="1"/>
  <c r="G13" i="3" a="1"/>
  <c r="G13" i="3" s="1"/>
  <c r="G14" i="3" a="1"/>
  <c r="G14" i="3" s="1"/>
  <c r="G15" i="3" a="1"/>
  <c r="G15" i="3" s="1"/>
  <c r="G16" i="3" a="1"/>
  <c r="G16" i="3" s="1"/>
  <c r="G17" i="3" a="1"/>
  <c r="G17" i="3" s="1"/>
  <c r="G18" i="3" a="1"/>
  <c r="G18" i="3" s="1"/>
  <c r="G19" i="3" a="1"/>
  <c r="G19" i="3" s="1"/>
  <c r="G20" i="3" a="1"/>
  <c r="G20" i="3" s="1"/>
  <c r="G21" i="3" a="1"/>
  <c r="G21" i="3" s="1"/>
  <c r="G22" i="3" a="1"/>
  <c r="G22" i="3" s="1"/>
  <c r="G23" i="3" a="1"/>
  <c r="G23" i="3" s="1"/>
  <c r="G24" i="3" a="1"/>
  <c r="G24" i="3" s="1"/>
  <c r="G25" i="3" a="1"/>
  <c r="G25" i="3" s="1"/>
  <c r="G26" i="3" a="1"/>
  <c r="G26" i="3" s="1"/>
  <c r="I11" i="3" a="1"/>
  <c r="I11" i="3" s="1"/>
  <c r="H11" i="3" a="1"/>
  <c r="H11" i="3" s="1"/>
  <c r="G11" i="3" a="1"/>
  <c r="G11" i="3" s="1"/>
  <c r="F12" i="3" a="1"/>
  <c r="F12" i="3" s="1"/>
  <c r="F13" i="3" a="1"/>
  <c r="F13" i="3" s="1"/>
  <c r="F14" i="3" a="1"/>
  <c r="F14" i="3" s="1"/>
  <c r="F15" i="3" a="1"/>
  <c r="F15" i="3" s="1"/>
  <c r="F16" i="3" a="1"/>
  <c r="F16" i="3" s="1"/>
  <c r="F17" i="3" a="1"/>
  <c r="F17" i="3" s="1"/>
  <c r="F18" i="3" a="1"/>
  <c r="F18" i="3" s="1"/>
  <c r="F19" i="3" a="1"/>
  <c r="F19" i="3" s="1"/>
  <c r="F20" i="3" a="1"/>
  <c r="F20" i="3" s="1"/>
  <c r="F21" i="3" a="1"/>
  <c r="F21" i="3" s="1"/>
  <c r="F22" i="3" a="1"/>
  <c r="F22" i="3" s="1"/>
  <c r="F23" i="3" a="1"/>
  <c r="F23" i="3" s="1"/>
  <c r="F24" i="3" a="1"/>
  <c r="F24" i="3" s="1"/>
  <c r="F25" i="3" a="1"/>
  <c r="F25" i="3" s="1"/>
  <c r="F26" i="3" a="1"/>
  <c r="F26" i="3" s="1"/>
  <c r="E12" i="3" a="1"/>
  <c r="E12" i="3" s="1"/>
  <c r="E13" i="3" a="1"/>
  <c r="E13" i="3" s="1"/>
  <c r="W13" i="3" s="1"/>
  <c r="E14" i="3" a="1"/>
  <c r="E14" i="3" s="1"/>
  <c r="W14" i="3" s="1"/>
  <c r="E15" i="3" a="1"/>
  <c r="E15" i="3" s="1"/>
  <c r="W15" i="3" s="1"/>
  <c r="E16" i="3" a="1"/>
  <c r="E16" i="3" s="1"/>
  <c r="E17" i="3" a="1"/>
  <c r="E17" i="3" s="1"/>
  <c r="E18" i="3" a="1"/>
  <c r="E18" i="3" s="1"/>
  <c r="W18" i="3" s="1"/>
  <c r="E19" i="3" a="1"/>
  <c r="E19" i="3" s="1"/>
  <c r="W19" i="3" s="1"/>
  <c r="E20" i="3" a="1"/>
  <c r="E20" i="3" s="1"/>
  <c r="W20" i="3" s="1"/>
  <c r="E21" i="3" a="1"/>
  <c r="E21" i="3" s="1"/>
  <c r="E22" i="3" a="1"/>
  <c r="E22" i="3" s="1"/>
  <c r="W22" i="3" s="1"/>
  <c r="E23" i="3" a="1"/>
  <c r="E23" i="3" s="1"/>
  <c r="W23" i="3" s="1"/>
  <c r="E24" i="3" a="1"/>
  <c r="E24" i="3" s="1"/>
  <c r="W24" i="3" s="1"/>
  <c r="E25" i="3" a="1"/>
  <c r="E25" i="3" s="1"/>
  <c r="W25" i="3" s="1"/>
  <c r="E26" i="3" a="1"/>
  <c r="E26" i="3" s="1"/>
  <c r="W26" i="3" s="1"/>
  <c r="F11" i="3" a="1"/>
  <c r="F11" i="3" s="1"/>
  <c r="E11" i="3" a="1"/>
  <c r="E11" i="3" s="1"/>
  <c r="W11" i="3" s="1"/>
  <c r="D12" i="3" a="1"/>
  <c r="D12" i="3" s="1"/>
  <c r="D13" i="3" a="1"/>
  <c r="D13" i="3" s="1"/>
  <c r="D14" i="3" a="1"/>
  <c r="D14" i="3" s="1"/>
  <c r="D15" i="3" a="1"/>
  <c r="D15" i="3" s="1"/>
  <c r="D16" i="3" a="1"/>
  <c r="D16" i="3" s="1"/>
  <c r="D17" i="3" a="1"/>
  <c r="D17" i="3" s="1"/>
  <c r="D18" i="3" a="1"/>
  <c r="D18" i="3" s="1"/>
  <c r="D19" i="3" a="1"/>
  <c r="D19" i="3" s="1"/>
  <c r="D20" i="3" a="1"/>
  <c r="D20" i="3" s="1"/>
  <c r="D21" i="3" a="1"/>
  <c r="D21" i="3" s="1"/>
  <c r="D22" i="3" a="1"/>
  <c r="D22" i="3" s="1"/>
  <c r="D23" i="3" a="1"/>
  <c r="D23" i="3" s="1"/>
  <c r="D24" i="3" a="1"/>
  <c r="D24" i="3" s="1"/>
  <c r="D25" i="3" a="1"/>
  <c r="D25" i="3" s="1"/>
  <c r="D26" i="3" a="1"/>
  <c r="D26" i="3" s="1"/>
  <c r="D11" i="3" a="1"/>
  <c r="D11" i="3" s="1"/>
  <c r="U26" i="3"/>
  <c r="T26" i="3"/>
  <c r="S26" i="3"/>
  <c r="R26" i="3"/>
  <c r="Q26" i="3"/>
  <c r="AJ26" i="3" s="1"/>
  <c r="P26" i="3"/>
  <c r="O26" i="3"/>
  <c r="N26" i="3"/>
  <c r="M26" i="3"/>
  <c r="U25" i="3"/>
  <c r="T25" i="3"/>
  <c r="S25" i="3"/>
  <c r="R25" i="3"/>
  <c r="Q25" i="3"/>
  <c r="P25" i="3"/>
  <c r="O25" i="3"/>
  <c r="N25" i="3"/>
  <c r="M25" i="3"/>
  <c r="U24" i="3"/>
  <c r="T24" i="3"/>
  <c r="S24" i="3"/>
  <c r="R24" i="3"/>
  <c r="Q24" i="3"/>
  <c r="AH24" i="3" s="1"/>
  <c r="P24" i="3"/>
  <c r="O24" i="3"/>
  <c r="N24" i="3"/>
  <c r="M24" i="3"/>
  <c r="U23" i="3"/>
  <c r="T23" i="3"/>
  <c r="S23" i="3"/>
  <c r="R23" i="3"/>
  <c r="Q23" i="3"/>
  <c r="AI23" i="3" s="1"/>
  <c r="P23" i="3"/>
  <c r="O23" i="3"/>
  <c r="N23" i="3"/>
  <c r="AF23" i="3" s="1"/>
  <c r="M23" i="3"/>
  <c r="U22" i="3"/>
  <c r="T22" i="3"/>
  <c r="S22" i="3"/>
  <c r="R22" i="3"/>
  <c r="Q22" i="3"/>
  <c r="AI22" i="3" s="1"/>
  <c r="P22" i="3"/>
  <c r="O22" i="3"/>
  <c r="N22" i="3"/>
  <c r="M22" i="3"/>
  <c r="U21" i="3"/>
  <c r="T21" i="3"/>
  <c r="S21" i="3"/>
  <c r="R21" i="3"/>
  <c r="Q21" i="3"/>
  <c r="AI21" i="3" s="1"/>
  <c r="P21" i="3"/>
  <c r="O21" i="3"/>
  <c r="N21" i="3"/>
  <c r="M21" i="3"/>
  <c r="U20" i="3"/>
  <c r="T20" i="3"/>
  <c r="S20" i="3"/>
  <c r="R20" i="3"/>
  <c r="Q20" i="3"/>
  <c r="AH20" i="3" s="1"/>
  <c r="P20" i="3"/>
  <c r="O20" i="3"/>
  <c r="N20" i="3"/>
  <c r="M20" i="3"/>
  <c r="U19" i="3"/>
  <c r="T19" i="3"/>
  <c r="S19" i="3"/>
  <c r="R19" i="3"/>
  <c r="Q19" i="3"/>
  <c r="P19" i="3"/>
  <c r="O19" i="3"/>
  <c r="N19" i="3"/>
  <c r="M19" i="3"/>
  <c r="U18" i="3"/>
  <c r="T18" i="3"/>
  <c r="S18" i="3"/>
  <c r="R18" i="3"/>
  <c r="Q18" i="3"/>
  <c r="AJ18" i="3" s="1"/>
  <c r="P18" i="3"/>
  <c r="O18" i="3"/>
  <c r="N18" i="3"/>
  <c r="M18" i="3"/>
  <c r="U17" i="3"/>
  <c r="T17" i="3"/>
  <c r="S17" i="3"/>
  <c r="R17" i="3"/>
  <c r="Q17" i="3"/>
  <c r="AI17" i="3" s="1"/>
  <c r="P17" i="3"/>
  <c r="O17" i="3"/>
  <c r="N17" i="3"/>
  <c r="M17" i="3"/>
  <c r="U16" i="3"/>
  <c r="T16" i="3"/>
  <c r="S16" i="3"/>
  <c r="R16" i="3"/>
  <c r="Q16" i="3"/>
  <c r="AI16" i="3" s="1"/>
  <c r="P16" i="3"/>
  <c r="O16" i="3"/>
  <c r="N16" i="3"/>
  <c r="M16" i="3"/>
  <c r="U15" i="3"/>
  <c r="T15" i="3"/>
  <c r="S15" i="3"/>
  <c r="R15" i="3"/>
  <c r="Q15" i="3"/>
  <c r="P15" i="3"/>
  <c r="O15" i="3"/>
  <c r="N15" i="3"/>
  <c r="M15" i="3"/>
  <c r="U14" i="3"/>
  <c r="T14" i="3"/>
  <c r="S14" i="3"/>
  <c r="R14" i="3"/>
  <c r="Q14" i="3"/>
  <c r="P14" i="3"/>
  <c r="O14" i="3"/>
  <c r="N14" i="3"/>
  <c r="M14" i="3"/>
  <c r="U13" i="3"/>
  <c r="T13" i="3"/>
  <c r="S13" i="3"/>
  <c r="R13" i="3"/>
  <c r="Q13" i="3"/>
  <c r="AI13" i="3" s="1"/>
  <c r="P13" i="3"/>
  <c r="O13" i="3"/>
  <c r="N13" i="3"/>
  <c r="M13" i="3"/>
  <c r="U12" i="3"/>
  <c r="T12" i="3"/>
  <c r="S12" i="3"/>
  <c r="R12" i="3"/>
  <c r="Q12" i="3"/>
  <c r="AI12" i="3" s="1"/>
  <c r="P12" i="3"/>
  <c r="O12" i="3"/>
  <c r="N12" i="3"/>
  <c r="AF12" i="3" s="1"/>
  <c r="M12" i="3"/>
  <c r="U11" i="3"/>
  <c r="T11" i="3"/>
  <c r="S11" i="3"/>
  <c r="R11" i="3"/>
  <c r="Q11" i="3"/>
  <c r="AI11" i="3" s="1"/>
  <c r="P11" i="3"/>
  <c r="O11" i="3"/>
  <c r="N11" i="3"/>
  <c r="AF11" i="3" s="1"/>
  <c r="M11" i="3"/>
  <c r="U10" i="3"/>
  <c r="T10" i="3"/>
  <c r="AL10" i="3" s="1"/>
  <c r="S10" i="3"/>
  <c r="R10" i="3"/>
  <c r="Q10" i="3"/>
  <c r="P10" i="3"/>
  <c r="O10" i="3"/>
  <c r="N10" i="3"/>
  <c r="M10" i="3"/>
  <c r="L10" i="3" a="1"/>
  <c r="L10" i="3" s="1"/>
  <c r="K10" i="3" a="1"/>
  <c r="K10" i="3" s="1"/>
  <c r="AC10" i="3" s="1"/>
  <c r="J10" i="3" a="1"/>
  <c r="J10" i="3" s="1"/>
  <c r="I10" i="3" a="1"/>
  <c r="I10" i="3" s="1"/>
  <c r="H10" i="3" a="1"/>
  <c r="H10" i="3" s="1"/>
  <c r="Z10" i="3" s="1"/>
  <c r="G10" i="3" a="1"/>
  <c r="G10" i="3" s="1"/>
  <c r="F10" i="3" a="1"/>
  <c r="F10" i="3" s="1"/>
  <c r="E10" i="3" a="1"/>
  <c r="E10" i="3" s="1"/>
  <c r="W10" i="3" s="1"/>
  <c r="D10" i="3" a="1"/>
  <c r="D10" i="3" s="1"/>
  <c r="U9" i="3"/>
  <c r="T9" i="3"/>
  <c r="S9" i="3"/>
  <c r="R9" i="3"/>
  <c r="Q9" i="3"/>
  <c r="P9" i="3"/>
  <c r="O9" i="3"/>
  <c r="N9" i="3"/>
  <c r="AF9" i="3" s="1"/>
  <c r="M9" i="3"/>
  <c r="L9" i="3" a="1"/>
  <c r="L9" i="3" s="1"/>
  <c r="K9" i="3" a="1"/>
  <c r="K9" i="3" s="1"/>
  <c r="J9" i="3" a="1"/>
  <c r="J9" i="3" s="1"/>
  <c r="I9" i="3" a="1"/>
  <c r="I9" i="3" s="1"/>
  <c r="H9" i="3" a="1"/>
  <c r="H9" i="3" s="1"/>
  <c r="Z9" i="3" s="1"/>
  <c r="G9" i="3" a="1"/>
  <c r="G9" i="3" s="1"/>
  <c r="F9" i="3" a="1"/>
  <c r="F9" i="3" s="1"/>
  <c r="E9" i="3" a="1"/>
  <c r="E9" i="3" s="1"/>
  <c r="W9" i="3" s="1"/>
  <c r="D9" i="3" a="1"/>
  <c r="D9" i="3" s="1"/>
  <c r="U8" i="3"/>
  <c r="T8" i="3"/>
  <c r="S8" i="3"/>
  <c r="R8" i="3"/>
  <c r="Q8" i="3"/>
  <c r="AI8" i="3" s="1"/>
  <c r="P8" i="3"/>
  <c r="O8" i="3"/>
  <c r="N8" i="3"/>
  <c r="AF8" i="3" s="1"/>
  <c r="M8" i="3"/>
  <c r="L8" i="3" a="1"/>
  <c r="L8" i="3" s="1"/>
  <c r="K8" i="3" a="1"/>
  <c r="K8" i="3" s="1"/>
  <c r="J8" i="3" a="1"/>
  <c r="J8" i="3" s="1"/>
  <c r="I8" i="3" a="1"/>
  <c r="I8" i="3" s="1"/>
  <c r="H8" i="3" a="1"/>
  <c r="H8" i="3" s="1"/>
  <c r="Z8" i="3" s="1"/>
  <c r="G8" i="3" a="1"/>
  <c r="G8" i="3" s="1"/>
  <c r="F8" i="3" a="1"/>
  <c r="F8" i="3" s="1"/>
  <c r="E8" i="3" a="1"/>
  <c r="E8" i="3" s="1"/>
  <c r="W8" i="3" s="1"/>
  <c r="D8" i="3" a="1"/>
  <c r="D8" i="3" s="1"/>
  <c r="U7" i="3"/>
  <c r="T7" i="3"/>
  <c r="S7" i="3"/>
  <c r="R7" i="3"/>
  <c r="Q7" i="3"/>
  <c r="AI7" i="3" s="1"/>
  <c r="P7" i="3"/>
  <c r="O7" i="3"/>
  <c r="N7" i="3"/>
  <c r="AF7" i="3" s="1"/>
  <c r="M7" i="3"/>
  <c r="L7" i="3" a="1"/>
  <c r="L7" i="3" s="1"/>
  <c r="K7" i="3" a="1"/>
  <c r="K7" i="3" s="1"/>
  <c r="AC7" i="3" s="1"/>
  <c r="J7" i="3" a="1"/>
  <c r="J7" i="3" s="1"/>
  <c r="I7" i="3" a="1"/>
  <c r="I7" i="3" s="1"/>
  <c r="H7" i="3" a="1"/>
  <c r="H7" i="3" s="1"/>
  <c r="G7" i="3" a="1"/>
  <c r="G7" i="3" s="1"/>
  <c r="F7" i="3" a="1"/>
  <c r="F7" i="3" s="1"/>
  <c r="E7" i="3" a="1"/>
  <c r="E7" i="3" s="1"/>
  <c r="W7" i="3" s="1"/>
  <c r="D7" i="3" a="1"/>
  <c r="D7" i="3" s="1"/>
  <c r="U6" i="3"/>
  <c r="T6" i="3"/>
  <c r="AL6" i="3" s="1"/>
  <c r="S6" i="3"/>
  <c r="R6" i="3"/>
  <c r="Q6" i="3"/>
  <c r="AI6" i="3" s="1"/>
  <c r="P6" i="3"/>
  <c r="O6" i="3"/>
  <c r="N6" i="3"/>
  <c r="M6" i="3"/>
  <c r="L6" i="3" a="1"/>
  <c r="L6" i="3" s="1"/>
  <c r="K6" i="3" a="1"/>
  <c r="K6" i="3" s="1"/>
  <c r="J6" i="3" a="1"/>
  <c r="J6" i="3" s="1"/>
  <c r="I6" i="3" a="1"/>
  <c r="I6" i="3" s="1"/>
  <c r="H6" i="3" a="1"/>
  <c r="H6" i="3" s="1"/>
  <c r="Z6" i="3" s="1"/>
  <c r="G6" i="3" a="1"/>
  <c r="G6" i="3" s="1"/>
  <c r="F6" i="3" a="1"/>
  <c r="F6" i="3" s="1"/>
  <c r="E6" i="3" a="1"/>
  <c r="E6" i="3" s="1"/>
  <c r="W6" i="3" s="1"/>
  <c r="D6" i="3" a="1"/>
  <c r="D6" i="3" s="1"/>
  <c r="U5" i="3"/>
  <c r="T5" i="3"/>
  <c r="AL5" i="3" s="1"/>
  <c r="S5" i="3"/>
  <c r="R5" i="3"/>
  <c r="Q5" i="3"/>
  <c r="AI5" i="3" s="1"/>
  <c r="P5" i="3"/>
  <c r="O5" i="3"/>
  <c r="N5" i="3"/>
  <c r="AF5" i="3" s="1"/>
  <c r="M5" i="3"/>
  <c r="L5" i="3" a="1"/>
  <c r="L5" i="3" s="1"/>
  <c r="K5" i="3" a="1"/>
  <c r="K5" i="3" s="1"/>
  <c r="AC5" i="3" s="1"/>
  <c r="J5" i="3" a="1"/>
  <c r="J5" i="3" s="1"/>
  <c r="D5" i="3" a="1"/>
  <c r="D5" i="3" s="1"/>
  <c r="I5" i="3" a="1"/>
  <c r="I5" i="3" s="1"/>
  <c r="H5" i="3" a="1"/>
  <c r="H5" i="3" s="1"/>
  <c r="Z5" i="3" s="1"/>
  <c r="G5" i="3" a="1"/>
  <c r="G5" i="3" s="1"/>
  <c r="F5" i="3" a="1"/>
  <c r="F5" i="3" s="1"/>
  <c r="E5" i="3" a="1"/>
  <c r="E5" i="3" s="1"/>
  <c r="W5" i="3" s="1"/>
  <c r="AM26" i="3"/>
  <c r="AL26" i="3"/>
  <c r="AK26" i="3"/>
  <c r="AI26" i="3"/>
  <c r="AH26" i="3"/>
  <c r="AG26" i="3"/>
  <c r="AF26" i="3"/>
  <c r="AE26" i="3"/>
  <c r="AJ25" i="3"/>
  <c r="AI25" i="3"/>
  <c r="AG25" i="3"/>
  <c r="AF25" i="3"/>
  <c r="AM24" i="3"/>
  <c r="AF24" i="3"/>
  <c r="AL24" i="3"/>
  <c r="AI24" i="3"/>
  <c r="AG24" i="3"/>
  <c r="AE24" i="3"/>
  <c r="AL22" i="3"/>
  <c r="AM22" i="3"/>
  <c r="AJ22" i="3"/>
  <c r="AH22" i="3"/>
  <c r="AL21" i="3"/>
  <c r="AK21" i="3"/>
  <c r="AM21" i="3"/>
  <c r="AG21" i="3"/>
  <c r="AF21" i="3"/>
  <c r="AI20" i="3"/>
  <c r="AF20" i="3"/>
  <c r="AM20" i="3"/>
  <c r="AJ20" i="3"/>
  <c r="AG20" i="3"/>
  <c r="AE20" i="3"/>
  <c r="AF19" i="3"/>
  <c r="AM19" i="3"/>
  <c r="AG19" i="3"/>
  <c r="AL18" i="3"/>
  <c r="AI18" i="3"/>
  <c r="AG18" i="3"/>
  <c r="AE18" i="3"/>
  <c r="AL17" i="3"/>
  <c r="AK17" i="3"/>
  <c r="AM17" i="3"/>
  <c r="AH16" i="3"/>
  <c r="AF16" i="3"/>
  <c r="AM16" i="3"/>
  <c r="AG16" i="3"/>
  <c r="AF15" i="3"/>
  <c r="AG15" i="3"/>
  <c r="AL14" i="3"/>
  <c r="AM14" i="3"/>
  <c r="AL13" i="3"/>
  <c r="AM13" i="3"/>
  <c r="AF13" i="3"/>
  <c r="AM7" i="3" l="1"/>
  <c r="AG8" i="3"/>
  <c r="AG10" i="3"/>
  <c r="AE16" i="3"/>
  <c r="AG13" i="3"/>
  <c r="AK13" i="3"/>
  <c r="AK18" i="3"/>
  <c r="AJ14" i="3"/>
  <c r="AH14" i="3"/>
  <c r="AH15" i="3"/>
  <c r="AJ16" i="3"/>
  <c r="AM11" i="3"/>
  <c r="AH23" i="3"/>
  <c r="AH25" i="3"/>
  <c r="AG12" i="3"/>
  <c r="AA21" i="3"/>
  <c r="AG22" i="3"/>
  <c r="AI14" i="3"/>
  <c r="AJ9" i="3"/>
  <c r="AH17" i="3"/>
  <c r="AH21" i="3"/>
  <c r="AJ15" i="3"/>
  <c r="AA19" i="3"/>
  <c r="AJ23" i="3"/>
  <c r="AJ5" i="3"/>
  <c r="AJ21" i="3"/>
  <c r="AE8" i="3"/>
  <c r="AE12" i="3"/>
  <c r="AK19" i="3"/>
  <c r="X7" i="3"/>
  <c r="AJ17" i="3"/>
  <c r="AI15" i="3"/>
  <c r="AK6" i="3"/>
  <c r="AE7" i="3"/>
  <c r="AM8" i="3"/>
  <c r="AH5" i="3"/>
  <c r="AJ11" i="3"/>
  <c r="AG5" i="3"/>
  <c r="AM6" i="3"/>
  <c r="AM12" i="3"/>
  <c r="AE15" i="3"/>
  <c r="AE19" i="3"/>
  <c r="Y20" i="3"/>
  <c r="AK22" i="3"/>
  <c r="AH9" i="3"/>
  <c r="AI9" i="3"/>
  <c r="AG6" i="3"/>
  <c r="X23" i="3"/>
  <c r="AE22" i="3"/>
  <c r="AG11" i="3"/>
  <c r="AG14" i="3"/>
  <c r="AH10" i="3"/>
  <c r="AE11" i="3"/>
  <c r="AG9" i="3"/>
  <c r="AA14" i="3"/>
  <c r="AJ10" i="3"/>
  <c r="AJ12" i="3"/>
  <c r="AG7" i="3"/>
  <c r="AI10" i="3"/>
  <c r="AJ7" i="3"/>
  <c r="AM23" i="3"/>
  <c r="AM5" i="3"/>
  <c r="AK7" i="3"/>
  <c r="V24" i="3"/>
  <c r="AK9" i="3"/>
  <c r="AA16" i="3"/>
  <c r="AE5" i="3"/>
  <c r="AH8" i="3"/>
  <c r="AM18" i="3"/>
  <c r="AM15" i="3"/>
  <c r="AD16" i="3"/>
  <c r="AE21" i="3"/>
  <c r="V11" i="3"/>
  <c r="AB15" i="3"/>
  <c r="AJ6" i="3"/>
  <c r="Y14" i="3"/>
  <c r="X19" i="3"/>
  <c r="AJ19" i="3"/>
  <c r="AD23" i="3"/>
  <c r="AK25" i="3"/>
  <c r="X11" i="3"/>
  <c r="AK14" i="3"/>
  <c r="AD15" i="3"/>
  <c r="AJ24" i="3"/>
  <c r="AK10" i="3"/>
  <c r="AM10" i="3"/>
  <c r="AD7" i="3"/>
  <c r="AH18" i="3"/>
  <c r="AJ8" i="3"/>
  <c r="AB8" i="3"/>
  <c r="AB16" i="3"/>
  <c r="AG17" i="3"/>
  <c r="AD19" i="3"/>
  <c r="AD11" i="3"/>
  <c r="AB26" i="3"/>
  <c r="AC26" i="3"/>
  <c r="AA25" i="3"/>
  <c r="Y12" i="3"/>
  <c r="Z12" i="3"/>
  <c r="Z17" i="3"/>
  <c r="AA17" i="3"/>
  <c r="AA9" i="3"/>
  <c r="AA13" i="3"/>
  <c r="X15" i="3"/>
  <c r="AA20" i="3"/>
  <c r="AM25" i="3"/>
  <c r="X6" i="3"/>
  <c r="AH12" i="3"/>
  <c r="AM9" i="3"/>
  <c r="AD10" i="3"/>
  <c r="Y17" i="3"/>
  <c r="AD26" i="3"/>
  <c r="AG23" i="3"/>
  <c r="V15" i="3"/>
  <c r="AA18" i="3"/>
  <c r="AB19" i="3"/>
  <c r="AD20" i="3"/>
  <c r="AI19" i="3"/>
  <c r="AF17" i="3"/>
  <c r="AL9" i="3"/>
  <c r="AB7" i="3"/>
  <c r="AE9" i="3"/>
  <c r="AD14" i="3"/>
  <c r="V20" i="3"/>
  <c r="Y21" i="3"/>
  <c r="AA23" i="3"/>
  <c r="AK23" i="3"/>
  <c r="AE25" i="3"/>
  <c r="X18" i="3"/>
  <c r="AH19" i="3"/>
  <c r="AE23" i="3"/>
  <c r="AA12" i="3"/>
  <c r="V19" i="3"/>
  <c r="AB23" i="3"/>
  <c r="X26" i="3"/>
  <c r="AH13" i="3"/>
  <c r="V8" i="3"/>
  <c r="Y10" i="3"/>
  <c r="AB12" i="3"/>
  <c r="AD13" i="3"/>
  <c r="X20" i="3"/>
  <c r="X25" i="3"/>
  <c r="Y26" i="3"/>
  <c r="AJ13" i="3"/>
  <c r="AD6" i="3"/>
  <c r="V7" i="3"/>
  <c r="Y9" i="3"/>
  <c r="AK11" i="3"/>
  <c r="AE13" i="3"/>
  <c r="Y25" i="3"/>
  <c r="AB11" i="3"/>
  <c r="V23" i="3"/>
  <c r="AD17" i="3"/>
  <c r="X24" i="3"/>
  <c r="Y13" i="3"/>
  <c r="AK15" i="3"/>
  <c r="AE17" i="3"/>
  <c r="AD22" i="3"/>
  <c r="W17" i="3"/>
  <c r="V17" i="3"/>
  <c r="AB21" i="3"/>
  <c r="AC21" i="3"/>
  <c r="X12" i="3"/>
  <c r="X17" i="3"/>
  <c r="Y18" i="3"/>
  <c r="Y19" i="3"/>
  <c r="Z19" i="3"/>
  <c r="AB20" i="3"/>
  <c r="AD21" i="3"/>
  <c r="Y6" i="3"/>
  <c r="V16" i="3"/>
  <c r="Z7" i="3"/>
  <c r="Y7" i="3"/>
  <c r="AC9" i="3"/>
  <c r="AB9" i="3"/>
  <c r="W21" i="3"/>
  <c r="V21" i="3"/>
  <c r="AC25" i="3"/>
  <c r="AB25" i="3"/>
  <c r="AA6" i="3"/>
  <c r="AD8" i="3"/>
  <c r="AC8" i="3"/>
  <c r="AD9" i="3"/>
  <c r="X16" i="3"/>
  <c r="X21" i="3"/>
  <c r="Y22" i="3"/>
  <c r="Z23" i="3"/>
  <c r="Y23" i="3"/>
  <c r="AB24" i="3"/>
  <c r="AD25" i="3"/>
  <c r="AC13" i="3"/>
  <c r="AB13" i="3"/>
  <c r="AA22" i="3"/>
  <c r="AD24" i="3"/>
  <c r="Z11" i="3"/>
  <c r="Y11" i="3"/>
  <c r="AA11" i="3"/>
  <c r="AB5" i="3"/>
  <c r="X8" i="3"/>
  <c r="AA10" i="3"/>
  <c r="AD12" i="3"/>
  <c r="AC17" i="3"/>
  <c r="AB17" i="3"/>
  <c r="AA26" i="3"/>
  <c r="Z15" i="3"/>
  <c r="Y15" i="3"/>
  <c r="AD5" i="3"/>
  <c r="V12" i="3"/>
  <c r="AA15" i="3"/>
  <c r="AH6" i="3"/>
  <c r="AK5" i="3"/>
  <c r="AB18" i="3"/>
  <c r="V22" i="3"/>
  <c r="V14" i="3"/>
  <c r="V18" i="3"/>
  <c r="AB6" i="3"/>
  <c r="AB14" i="3"/>
  <c r="AC6" i="3"/>
  <c r="AA5" i="3"/>
  <c r="Y5" i="3"/>
  <c r="X14" i="3"/>
  <c r="AD18" i="3"/>
  <c r="AB22" i="3"/>
  <c r="V5" i="3"/>
  <c r="X5" i="3"/>
  <c r="V6" i="3"/>
  <c r="AB10" i="3"/>
  <c r="Y16" i="3"/>
  <c r="V25" i="3"/>
  <c r="V26" i="3"/>
  <c r="V9" i="3"/>
  <c r="X9" i="3"/>
  <c r="AA7" i="3"/>
  <c r="Y8" i="3"/>
  <c r="V10" i="3"/>
  <c r="V13" i="3"/>
  <c r="X22" i="3"/>
  <c r="Y24" i="3"/>
  <c r="AA8" i="3"/>
  <c r="X10" i="3"/>
  <c r="X13" i="3"/>
  <c r="AA24" i="3"/>
  <c r="W12" i="3"/>
  <c r="W16" i="3"/>
  <c r="AL25" i="3"/>
  <c r="AE6" i="3"/>
  <c r="AH7" i="3"/>
  <c r="AK8" i="3"/>
  <c r="AE10" i="3"/>
  <c r="AH11" i="3"/>
  <c r="AK12" i="3"/>
  <c r="AE14" i="3"/>
  <c r="AK16" i="3"/>
  <c r="AK20" i="3"/>
  <c r="AK24" i="3"/>
  <c r="AF6" i="3"/>
  <c r="AL8" i="3"/>
  <c r="AF10" i="3"/>
  <c r="AL12" i="3"/>
  <c r="AF14" i="3"/>
  <c r="AL16" i="3"/>
  <c r="AF18" i="3"/>
  <c r="AL20" i="3"/>
  <c r="AF22" i="3"/>
  <c r="AL7" i="3"/>
  <c r="AL11" i="3"/>
  <c r="AL15" i="3"/>
  <c r="AL19" i="3"/>
  <c r="AL23" i="3"/>
</calcChain>
</file>

<file path=xl/sharedStrings.xml><?xml version="1.0" encoding="utf-8"?>
<sst xmlns="http://schemas.openxmlformats.org/spreadsheetml/2006/main" count="132" uniqueCount="60">
  <si>
    <t>Instructions for use</t>
  </si>
  <si>
    <t>INC1329355 – Gender pay gap calculator</t>
  </si>
  <si>
    <t>An issue with the Gender Equality Act Reporting Platform was identified in January 2024 which prevents platform reports from calculating gender pay gap results.
We are working to correct this issue, but in the interim, you can use this calculator to view your results.</t>
  </si>
  <si>
    <t>Unique reference</t>
  </si>
  <si>
    <t>Gender</t>
  </si>
  <si>
    <t>Aboriginal and/or Torres Strait Islander</t>
  </si>
  <si>
    <t>Age</t>
  </si>
  <si>
    <t>Cultural identity</t>
  </si>
  <si>
    <t>Disability status</t>
  </si>
  <si>
    <t>Religion</t>
  </si>
  <si>
    <t>Sexual orientation</t>
  </si>
  <si>
    <t>Employment basis</t>
  </si>
  <si>
    <t>Full-time equivalent (FTE)</t>
  </si>
  <si>
    <t>Level</t>
  </si>
  <si>
    <t>Employee type</t>
  </si>
  <si>
    <t>Active</t>
  </si>
  <si>
    <t>Recruited</t>
  </si>
  <si>
    <t>Exited</t>
  </si>
  <si>
    <t>Workforce group</t>
  </si>
  <si>
    <t>Occupation code</t>
  </si>
  <si>
    <t>Workplace postcode</t>
  </si>
  <si>
    <t>Home postcode</t>
  </si>
  <si>
    <t>Base salary</t>
  </si>
  <si>
    <t>Total remuneration</t>
  </si>
  <si>
    <t>Weekly pay</t>
  </si>
  <si>
    <t>Promoted</t>
  </si>
  <si>
    <t>Career development training</t>
  </si>
  <si>
    <t>Higher duties</t>
  </si>
  <si>
    <t>Internal secondment</t>
  </si>
  <si>
    <t>Formal flexible work arrangement</t>
  </si>
  <si>
    <t>Formal flexible work type</t>
  </si>
  <si>
    <t>Weeks of paid parental leave</t>
  </si>
  <si>
    <t>Weeks of unpaid parental leave</t>
  </si>
  <si>
    <t>Parental leave exit type</t>
  </si>
  <si>
    <t>Accessed carers leave</t>
  </si>
  <si>
    <t>1. Locate your 2023 workforce reporting template.</t>
  </si>
  <si>
    <t>2. Open it and navigate to the 'Employees' worksheet.</t>
  </si>
  <si>
    <t>3. Starting from row 2 below the headers, select all of your employee data.</t>
  </si>
  <si>
    <t>4. Copy your employee data.</t>
  </si>
  <si>
    <t>5. Paste your employee data into the 'Employees' worksheet in this file.</t>
  </si>
  <si>
    <t>8. Your calculated results will appear in the 'Gender Pay Gap' sheet.</t>
  </si>
  <si>
    <t>Median base salary</t>
  </si>
  <si>
    <t>Median total rem</t>
  </si>
  <si>
    <t>Median weekly pay</t>
  </si>
  <si>
    <t>Mean base salary</t>
  </si>
  <si>
    <t>Mean total rem</t>
  </si>
  <si>
    <t>Mean weekly pay</t>
  </si>
  <si>
    <t>in $</t>
  </si>
  <si>
    <t>pay gap</t>
  </si>
  <si>
    <t>Emp basis</t>
  </si>
  <si>
    <t>W</t>
  </si>
  <si>
    <t>M</t>
  </si>
  <si>
    <t>S</t>
  </si>
  <si>
    <t>ALL</t>
  </si>
  <si>
    <t>FTO</t>
  </si>
  <si>
    <t>FTT</t>
  </si>
  <si>
    <t>PTO</t>
  </si>
  <si>
    <t>PTT</t>
  </si>
  <si>
    <t>C</t>
  </si>
  <si>
    <t>version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</si>
</sst>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164" formatCode="&quot;$&quot;#,##0.00"/>
    <numFmt numFmtId="165" formatCode="0.0%"/>
  </numFmts>
  <fonts count="6" x14ac:knownFonts="1">
    <font>
      <sz val="11"/>
      <color theme="1"/>
      <name val="Calibri"/>
      <family val="2"/>
      <scheme val="minor"/>
    </font>
    <font>
      <sz val="11"/>
      <color theme="1"/>
      <name val="Calibri"/>
      <family val="2"/>
      <scheme val="minor"/>
    </font>
    <font>
      <b/>
      <sz val="20"/>
      <color theme="1"/>
      <name val="Calibri"/>
      <family val="2"/>
      <scheme val="minor"/>
    </font>
    <font>
      <b/>
      <sz val="14"/>
      <color rgb="FF287E84"/>
      <name val="Calibri"/>
      <family val="2"/>
      <scheme val="minor"/>
    </font>
    <font>
      <sz val="11"/>
      <name val="Calibri"/>
      <family val="2"/>
      <scheme val="minor"/>
    </font>
    <font>
      <b/>
      <sz val="11"/>
      <color theme="1"/>
      <name val="Calibri"/>
      <family val="2"/>
      <scheme val="minor"/>
    </font>
  </fonts>
  <fills count="4">
    <fill>
      <patternFill patternType="none"/>
    </fill>
    <fill>
      <patternFill patternType="gray125"/>
    </fill>
    <fill>
      <patternFill patternType="solid">
        <fgColor rgb="FFEDEDED"/>
        <bgColor indexed="64"/>
      </patternFill>
    </fill>
    <fill>
      <patternFill patternType="solid">
        <fgColor rgb="FF95D4E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5">
    <xf numFmtId="0" fontId="0" fillId="0" borderId="0" xfId="0"/>
    <xf numFmtId="0" fontId="2" fillId="0" borderId="0" xfId="0" applyFont="1"/>
    <xf numFmtId="0" fontId="3" fillId="0" borderId="0" xfId="0" applyFont="1"/>
    <xf numFmtId="0" fontId="0" fillId="2" borderId="1" xfId="0" applyFill="1" applyBorder="1" applyAlignment="1">
      <alignment wrapText="1"/>
    </xf>
    <xf numFmtId="0" fontId="0" fillId="2" borderId="2" xfId="0" applyFill="1" applyBorder="1" applyAlignment="1">
      <alignment vertical="top"/>
    </xf>
    <xf numFmtId="0" fontId="0" fillId="2" borderId="3" xfId="0" applyFill="1" applyBorder="1" applyAlignment="1">
      <alignment vertical="top"/>
    </xf>
    <xf numFmtId="0" fontId="0" fillId="2" borderId="4" xfId="0" applyFill="1" applyBorder="1" applyAlignment="1">
      <alignment vertical="top"/>
    </xf>
    <xf numFmtId="0" fontId="0" fillId="0" borderId="0" xfId="0" applyAlignment="1">
      <alignment horizontal="center" vertical="center" wrapText="1"/>
    </xf>
    <xf numFmtId="0" fontId="4" fillId="3" borderId="0" xfId="0" applyFont="1" applyFill="1" applyAlignment="1">
      <alignment horizontal="center" vertical="center" wrapText="1"/>
    </xf>
    <xf numFmtId="49" fontId="4" fillId="3" borderId="0" xfId="0" applyNumberFormat="1" applyFont="1" applyFill="1" applyAlignment="1">
      <alignment horizontal="center" vertical="center" wrapText="1"/>
    </xf>
    <xf numFmtId="44" fontId="1" fillId="0" borderId="0" xfId="1" applyFont="1" applyAlignment="1" applyProtection="1">
      <alignment horizontal="center" vertical="center" wrapText="1"/>
    </xf>
    <xf numFmtId="164" fontId="0" fillId="0" borderId="0" xfId="1" applyNumberFormat="1" applyFont="1" applyProtection="1"/>
    <xf numFmtId="164" fontId="0" fillId="0" borderId="1" xfId="0" applyNumberFormat="1" applyBorder="1"/>
    <xf numFmtId="165" fontId="0" fillId="0" borderId="1" xfId="2" applyNumberFormat="1" applyFont="1" applyBorder="1"/>
    <xf numFmtId="0" fontId="0" fillId="0" borderId="4" xfId="0"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1" xfId="0" applyFont="1" applyBorder="1"/>
    <xf numFmtId="0" fontId="5" fillId="0" borderId="1" xfId="0" applyFont="1" applyBorder="1" applyAlignment="1">
      <alignment horizontal="left"/>
    </xf>
    <xf numFmtId="0" fontId="0" fillId="0" borderId="0" xfId="0" applyProtection="1"/>
    <xf numFmtId="2" fontId="0" fillId="0" borderId="0" xfId="0" applyNumberFormat="1" applyProtection="1"/>
    <xf numFmtId="1" fontId="0" fillId="0" borderId="0" xfId="0" applyNumberFormat="1" applyProtection="1"/>
    <xf numFmtId="49" fontId="0" fillId="0" borderId="0" xfId="0" applyNumberFormat="1" applyProtection="1"/>
    <xf numFmtId="0" fontId="5" fillId="0" borderId="1" xfId="0" applyFont="1" applyBorder="1" applyAlignment="1">
      <alignment horizontal="center"/>
    </xf>
    <xf numFmtId="0" fontId="0" fillId="0" borderId="1" xfId="0" applyBorder="1" applyAlignment="1">
      <alignment horizontal="center"/>
    </xf>
  </cellXfs>
  <cellStyles count="3">
    <cellStyle name="Currency" xfId="1" builtinId="4"/>
    <cellStyle name="Normal" xfId="0" builtinId="0"/>
    <cellStyle name="Percent" xfId="2" builtinId="5"/>
  </cellStyles>
  <dxfs count="36">
    <dxf>
      <protection locked="1" hidden="0"/>
    </dxf>
    <dxf>
      <protection locked="1" hidden="0"/>
    </dxf>
    <dxf>
      <numFmt numFmtId="2" formatCode="0.00"/>
      <protection locked="1" hidden="0"/>
    </dxf>
    <dxf>
      <numFmt numFmtId="2" formatCode="0.00"/>
      <protection locked="1" hidden="0"/>
    </dxf>
    <dxf>
      <protection locked="1" hidden="0"/>
    </dxf>
    <dxf>
      <protection locked="1" hidden="0"/>
    </dxf>
    <dxf>
      <protection locked="1" hidden="0"/>
    </dxf>
    <dxf>
      <protection locked="1" hidden="0"/>
    </dxf>
    <dxf>
      <protection locked="1" hidden="0"/>
    </dxf>
    <dxf>
      <protection locked="1" hidden="0"/>
    </dxf>
    <dxf>
      <numFmt numFmtId="164" formatCode="&quot;$&quot;#,##0.00"/>
      <protection locked="1" hidden="0"/>
    </dxf>
    <dxf>
      <numFmt numFmtId="164" formatCode="&quot;$&quot;#,##0.00"/>
      <protection locked="1" hidden="0"/>
    </dxf>
    <dxf>
      <numFmt numFmtId="164" formatCode="&quot;$&quot;#,##0.00"/>
      <protection locked="1" hidden="0"/>
    </dxf>
    <dxf>
      <numFmt numFmtId="1" formatCode="0"/>
      <protection locked="1" hidden="0"/>
    </dxf>
    <dxf>
      <numFmt numFmtId="1" formatCode="0"/>
      <protection locked="1" hidden="0"/>
    </dxf>
    <dxf>
      <numFmt numFmtId="30" formatCode="@"/>
      <protection locked="1" hidden="0"/>
    </dxf>
    <dxf>
      <protection locked="1" hidden="0"/>
    </dxf>
    <dxf>
      <protection locked="1" hidden="0"/>
    </dxf>
    <dxf>
      <protection locked="1" hidden="0"/>
    </dxf>
    <dxf>
      <protection locked="1" hidden="0"/>
    </dxf>
    <dxf>
      <protection locked="1" hidden="0"/>
    </dxf>
    <dxf>
      <numFmt numFmtId="1" formatCode="0"/>
      <protection locked="1" hidden="0"/>
    </dxf>
    <dxf>
      <numFmt numFmtId="2" formatCode="0.00"/>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alignment horizontal="center" vertical="center" textRotation="0" wrapText="1" indent="0" justifyLastLine="0" shrinkToFit="0" readingOrder="0"/>
      <protection locked="1" hidden="0"/>
    </dxf>
    <dxf>
      <fill>
        <patternFill>
          <bgColor theme="0" tint="-4.9989318521683403E-2"/>
        </patternFill>
      </fill>
    </dxf>
    <dxf>
      <font>
        <b/>
        <i val="0"/>
        <color theme="0"/>
      </font>
      <fill>
        <patternFill>
          <bgColor rgb="FF287E84"/>
        </patternFill>
      </fill>
    </dxf>
  </dxfs>
  <tableStyles count="1" defaultTableStyle="TableStyleMedium2" defaultPivotStyle="PivotStyleLight16">
    <tableStyle name="CGEPS Table (Teal)" pivot="0" count="2" xr9:uid="{60FE9D06-69E0-49CF-A7AC-F6DC1605FF0A}">
      <tableStyleElement type="headerRow" dxfId="35"/>
      <tableStyleElement type="secondRowStripe" dxfId="3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9E5D253-CEC7-495B-94FB-4CF5B5890FE8}" name="TBL_UnitLevel_E" displayName="TBL_UnitLevel_E" ref="A1:AF2" insertRow="1" totalsRowShown="0" headerRowDxfId="33" dataDxfId="32">
  <autoFilter ref="A1:AF2" xr:uid="{C9E5D253-CEC7-495B-94FB-4CF5B5890FE8}"/>
  <tableColumns count="32">
    <tableColumn id="1" xr3:uid="{A8290B5C-2D7D-446A-8CD2-4E62E4011FEC}" name="Unique reference" dataDxfId="31"/>
    <tableColumn id="2" xr3:uid="{BA1D277A-1198-4B6D-80A2-540842EBB5FF}" name="Gender" dataDxfId="30"/>
    <tableColumn id="16" xr3:uid="{4867434C-202B-48BB-9D6D-11023F8389B5}" name="Aboriginal and/or Torres Strait Islander" dataDxfId="29"/>
    <tableColumn id="17" xr3:uid="{02F2CF4C-873E-451C-933C-D39B8D7A5516}" name="Age" dataDxfId="28"/>
    <tableColumn id="18" xr3:uid="{0244F687-EEF5-4A2F-8963-B21DC3D0AADE}" name="Cultural identity" dataDxfId="27"/>
    <tableColumn id="19" xr3:uid="{B8D274D4-20ED-4587-9B7A-7F83168B7B1A}" name="Disability status" dataDxfId="26"/>
    <tableColumn id="21" xr3:uid="{2EA952CF-BB89-4EE0-8A6C-ABCACB542B5F}" name="Religion" dataDxfId="25"/>
    <tableColumn id="23" xr3:uid="{551AC29B-4DDD-46F2-B87F-9F959D69F9E6}" name="Sexual orientation" dataDxfId="24"/>
    <tableColumn id="36" xr3:uid="{E4424547-ADA9-4967-B00B-8F16FAC56D8A}" name="Employment basis" dataDxfId="23"/>
    <tableColumn id="3" xr3:uid="{F61F56FE-9EE5-46A4-AE95-B43FCEA39E4D}" name="Full-time equivalent (FTE)" dataDxfId="22"/>
    <tableColumn id="4" xr3:uid="{D332F016-C5DB-4CB7-AEF0-57634462CC0F}" name="Level" dataDxfId="21"/>
    <tableColumn id="5" xr3:uid="{16B931F6-D50F-41D9-93D0-B3EE908EB66F}" name="Employee type" dataDxfId="20"/>
    <tableColumn id="6" xr3:uid="{A403B646-7BE3-4F95-8A19-C0FDA3B8A878}" name="Active" dataDxfId="19"/>
    <tableColumn id="7" xr3:uid="{5F3E4FFA-380A-4E9A-80D3-90F1479660F4}" name="Recruited" dataDxfId="18"/>
    <tableColumn id="8" xr3:uid="{28675E54-5080-468B-8733-69ADF4D4133E}" name="Exited" dataDxfId="17"/>
    <tableColumn id="9" xr3:uid="{F956C87D-8C57-4E28-9793-5986FE6DFCA8}" name="Workforce group" dataDxfId="16"/>
    <tableColumn id="10" xr3:uid="{D5DE05FF-7D27-4699-9859-52B2DE3B2AD3}" name="Occupation code" dataDxfId="15"/>
    <tableColumn id="13" xr3:uid="{ED0BEF84-8B70-4CD4-939F-A0115E461DBD}" name="Workplace postcode" dataDxfId="14"/>
    <tableColumn id="15" xr3:uid="{9443D616-9575-4BE5-ABF5-963CD0BFEE87}" name="Home postcode" dataDxfId="13"/>
    <tableColumn id="20" xr3:uid="{43999668-CDE0-41BC-9AD5-660D591B98B5}" name="Base salary" dataDxfId="12" dataCellStyle="Currency"/>
    <tableColumn id="24" xr3:uid="{2A5D1F26-4ACC-4C9C-B8D0-42C0F75D6A99}" name="Total remuneration" dataDxfId="11" dataCellStyle="Currency"/>
    <tableColumn id="25" xr3:uid="{A57DF85F-6A41-4EB5-8852-55CF851AB36A}" name="Weekly pay" dataDxfId="10" dataCellStyle="Currency"/>
    <tableColumn id="26" xr3:uid="{0BFF1CDF-B882-4792-B3B2-997D4C813C50}" name="Promoted" dataDxfId="9"/>
    <tableColumn id="27" xr3:uid="{DC0F4077-9143-4174-BBB2-92A69E60E4F7}" name="Career development training" dataDxfId="8"/>
    <tableColumn id="28" xr3:uid="{F3D983A1-43F3-41D3-B817-99C5FCCBF00A}" name="Higher duties" dataDxfId="7"/>
    <tableColumn id="29" xr3:uid="{5375F2AD-AAE5-4153-902F-A8CDFA959F6C}" name="Internal secondment" dataDxfId="6"/>
    <tableColumn id="31" xr3:uid="{BE6D0429-E7BA-461A-8250-48CBD0646289}" name="Formal flexible work arrangement" dataDxfId="5"/>
    <tableColumn id="33" xr3:uid="{2FEB9C41-611A-4920-A72A-5232E36AFFC3}" name="Formal flexible work type" dataDxfId="4"/>
    <tableColumn id="34" xr3:uid="{80B9EBC5-22BA-4107-B56A-944264D39315}" name="Weeks of paid parental leave" dataDxfId="3"/>
    <tableColumn id="35" xr3:uid="{1A64A1A6-B6B9-4FEB-8BE4-5E16C77B0606}" name="Weeks of unpaid parental leave" dataDxfId="2"/>
    <tableColumn id="11" xr3:uid="{A15F8B6D-C14D-4A8D-B410-A5436977BC50}" name="Parental leave exit type" dataDxfId="1"/>
    <tableColumn id="12" xr3:uid="{919A699B-CA01-46EF-8C20-78640FC83C78}" name="Accessed carers leave" dataDxfId="0"/>
  </tableColumns>
  <tableStyleInfo name="CGEPS Table (Teal)" showFirstColumn="0" showLastColumn="0" showRowStripes="1" showColumnStripes="0"/>
</table>
</file>

<file path=xl/theme/theme1.xml><?xml version="1.0" encoding="utf-8"?>
<a:theme xmlns:a="http://schemas.openxmlformats.org/drawingml/2006/main" name="Office Theme">
  <a:themeElements>
    <a:clrScheme name="CGEPS">
      <a:dk1>
        <a:sysClr val="windowText" lastClr="000000"/>
      </a:dk1>
      <a:lt1>
        <a:sysClr val="window" lastClr="FFFFFF"/>
      </a:lt1>
      <a:dk2>
        <a:srgbClr val="1F497D"/>
      </a:dk2>
      <a:lt2>
        <a:srgbClr val="EEECE1"/>
      </a:lt2>
      <a:accent1>
        <a:srgbClr val="287E84"/>
      </a:accent1>
      <a:accent2>
        <a:srgbClr val="5C308D"/>
      </a:accent2>
      <a:accent3>
        <a:srgbClr val="00AF9A"/>
      </a:accent3>
      <a:accent4>
        <a:srgbClr val="95D4E9"/>
      </a:accent4>
      <a:accent5>
        <a:srgbClr val="FFFFFF"/>
      </a:accent5>
      <a:accent6>
        <a:srgbClr val="A7A7A9"/>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A4BF6-95CD-4B18-A338-B30877688081}">
  <dimension ref="B1:B12"/>
  <sheetViews>
    <sheetView showGridLines="0" tabSelected="1" workbookViewId="0"/>
  </sheetViews>
  <sheetFormatPr defaultRowHeight="15" x14ac:dyDescent="0.25"/>
  <cols>
    <col min="1" max="1" width="2.7109375" customWidth="1"/>
    <col min="2" max="2" width="97.28515625" customWidth="1"/>
  </cols>
  <sheetData>
    <row r="1" spans="2:2" ht="26.25" x14ac:dyDescent="0.4">
      <c r="B1" s="1" t="s">
        <v>1</v>
      </c>
    </row>
    <row r="2" spans="2:2" x14ac:dyDescent="0.25">
      <c r="B2" t="s">
        <v>59</v>
      </c>
    </row>
    <row r="4" spans="2:2" ht="60" x14ac:dyDescent="0.25">
      <c r="B4" s="3" t="s">
        <v>2</v>
      </c>
    </row>
    <row r="6" spans="2:2" ht="18.75" x14ac:dyDescent="0.3">
      <c r="B6" s="2" t="s">
        <v>0</v>
      </c>
    </row>
    <row r="7" spans="2:2" x14ac:dyDescent="0.25">
      <c r="B7" s="4" t="s">
        <v>35</v>
      </c>
    </row>
    <row r="8" spans="2:2" x14ac:dyDescent="0.25">
      <c r="B8" s="5" t="s">
        <v>36</v>
      </c>
    </row>
    <row r="9" spans="2:2" x14ac:dyDescent="0.25">
      <c r="B9" s="5" t="s">
        <v>37</v>
      </c>
    </row>
    <row r="10" spans="2:2" x14ac:dyDescent="0.25">
      <c r="B10" s="5" t="s">
        <v>38</v>
      </c>
    </row>
    <row r="11" spans="2:2" x14ac:dyDescent="0.25">
      <c r="B11" s="5" t="s">
        <v>39</v>
      </c>
    </row>
    <row r="12" spans="2:2" x14ac:dyDescent="0.25">
      <c r="B12" s="6" t="s">
        <v>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F9FEC-4706-4D77-ADEF-5E8CED80B30F}">
  <sheetPr>
    <tabColor theme="4" tint="0.59999389629810485"/>
  </sheetPr>
  <dimension ref="A1:AF2"/>
  <sheetViews>
    <sheetView workbookViewId="0">
      <selection activeCell="A2" sqref="A2"/>
    </sheetView>
  </sheetViews>
  <sheetFormatPr defaultRowHeight="15" x14ac:dyDescent="0.25"/>
  <cols>
    <col min="1" max="32" width="20.7109375" customWidth="1"/>
  </cols>
  <sheetData>
    <row r="1" spans="1:32" ht="30" x14ac:dyDescent="0.25">
      <c r="A1" s="7" t="s">
        <v>3</v>
      </c>
      <c r="B1" s="8" t="s">
        <v>4</v>
      </c>
      <c r="C1" s="7" t="s">
        <v>5</v>
      </c>
      <c r="D1" s="7" t="s">
        <v>6</v>
      </c>
      <c r="E1" s="7" t="s">
        <v>7</v>
      </c>
      <c r="F1" s="7" t="s">
        <v>8</v>
      </c>
      <c r="G1" s="7" t="s">
        <v>9</v>
      </c>
      <c r="H1" s="7" t="s">
        <v>10</v>
      </c>
      <c r="I1" s="8" t="s">
        <v>11</v>
      </c>
      <c r="J1" s="8" t="s">
        <v>12</v>
      </c>
      <c r="K1" s="8" t="s">
        <v>13</v>
      </c>
      <c r="L1" s="8" t="s">
        <v>14</v>
      </c>
      <c r="M1" s="8" t="s">
        <v>15</v>
      </c>
      <c r="N1" s="8" t="s">
        <v>16</v>
      </c>
      <c r="O1" s="8" t="s">
        <v>17</v>
      </c>
      <c r="P1" s="8" t="s">
        <v>18</v>
      </c>
      <c r="Q1" s="9" t="s">
        <v>19</v>
      </c>
      <c r="R1" s="8" t="s">
        <v>20</v>
      </c>
      <c r="S1" s="8" t="s">
        <v>21</v>
      </c>
      <c r="T1" s="7" t="s">
        <v>22</v>
      </c>
      <c r="U1" s="7" t="s">
        <v>23</v>
      </c>
      <c r="V1" s="10" t="s">
        <v>24</v>
      </c>
      <c r="W1" s="8" t="s">
        <v>25</v>
      </c>
      <c r="X1" s="8" t="s">
        <v>26</v>
      </c>
      <c r="Y1" s="8" t="s">
        <v>27</v>
      </c>
      <c r="Z1" s="8" t="s">
        <v>28</v>
      </c>
      <c r="AA1" s="7" t="s">
        <v>29</v>
      </c>
      <c r="AB1" s="7" t="s">
        <v>30</v>
      </c>
      <c r="AC1" s="7" t="s">
        <v>31</v>
      </c>
      <c r="AD1" s="7" t="s">
        <v>32</v>
      </c>
      <c r="AE1" s="7" t="s">
        <v>33</v>
      </c>
      <c r="AF1" s="7" t="s">
        <v>34</v>
      </c>
    </row>
    <row r="2" spans="1:32" x14ac:dyDescent="0.25">
      <c r="A2" s="19"/>
      <c r="B2" s="19"/>
      <c r="C2" s="19"/>
      <c r="D2" s="19"/>
      <c r="E2" s="19"/>
      <c r="F2" s="19"/>
      <c r="G2" s="19"/>
      <c r="H2" s="19"/>
      <c r="I2" s="19"/>
      <c r="J2" s="20"/>
      <c r="K2" s="21"/>
      <c r="L2" s="19"/>
      <c r="M2" s="19"/>
      <c r="N2" s="19"/>
      <c r="O2" s="19"/>
      <c r="P2" s="19"/>
      <c r="Q2" s="22"/>
      <c r="R2" s="21"/>
      <c r="S2" s="21"/>
      <c r="T2" s="11"/>
      <c r="U2" s="11"/>
      <c r="V2" s="11"/>
      <c r="W2" s="19"/>
      <c r="X2" s="19"/>
      <c r="Y2" s="19"/>
      <c r="Z2" s="19"/>
      <c r="AA2" s="19"/>
      <c r="AB2" s="19"/>
      <c r="AC2" s="20"/>
      <c r="AD2" s="20"/>
      <c r="AE2" s="19"/>
      <c r="AF2" s="19"/>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3ECF-F9B4-48A4-9125-C9D03C1B2801}">
  <dimension ref="B2:AM26"/>
  <sheetViews>
    <sheetView workbookViewId="0">
      <pane xSplit="3" ySplit="4" topLeftCell="D5" activePane="bottomRight" state="frozen"/>
      <selection pane="topRight" activeCell="E1" sqref="E1"/>
      <selection pane="bottomLeft" activeCell="A5" sqref="A5"/>
      <selection pane="bottomRight"/>
    </sheetView>
  </sheetViews>
  <sheetFormatPr defaultRowHeight="15" x14ac:dyDescent="0.25"/>
  <cols>
    <col min="1" max="1" width="2.7109375" customWidth="1"/>
    <col min="2" max="2" width="5.7109375" bestFit="1" customWidth="1"/>
    <col min="3" max="3" width="10.7109375" customWidth="1"/>
    <col min="4" max="21" width="11.42578125" hidden="1" customWidth="1"/>
    <col min="22" max="22" width="10.7109375" customWidth="1"/>
    <col min="23" max="23" width="10.7109375" hidden="1" customWidth="1"/>
    <col min="24" max="25" width="10.7109375" customWidth="1"/>
    <col min="26" max="26" width="10.7109375" hidden="1" customWidth="1"/>
    <col min="27" max="28" width="10.7109375" customWidth="1"/>
    <col min="29" max="29" width="10.7109375" hidden="1" customWidth="1"/>
    <col min="30" max="31" width="10.7109375" customWidth="1"/>
    <col min="32" max="32" width="10.7109375" hidden="1" customWidth="1"/>
    <col min="33" max="34" width="10.7109375" customWidth="1"/>
    <col min="35" max="35" width="10.7109375" hidden="1" customWidth="1"/>
    <col min="36" max="37" width="10.7109375" customWidth="1"/>
    <col min="38" max="38" width="10.7109375" hidden="1" customWidth="1"/>
    <col min="39" max="39" width="10.7109375" customWidth="1"/>
  </cols>
  <sheetData>
    <row r="2" spans="2:39" x14ac:dyDescent="0.25">
      <c r="D2" s="24" t="s">
        <v>41</v>
      </c>
      <c r="E2" s="24"/>
      <c r="F2" s="24"/>
      <c r="G2" s="24" t="s">
        <v>42</v>
      </c>
      <c r="H2" s="24"/>
      <c r="I2" s="24"/>
      <c r="J2" s="24" t="s">
        <v>43</v>
      </c>
      <c r="K2" s="24"/>
      <c r="L2" s="24"/>
      <c r="M2" s="24" t="s">
        <v>44</v>
      </c>
      <c r="N2" s="24"/>
      <c r="O2" s="24"/>
      <c r="P2" s="24" t="s">
        <v>45</v>
      </c>
      <c r="Q2" s="24"/>
      <c r="R2" s="24"/>
      <c r="S2" s="24" t="s">
        <v>46</v>
      </c>
      <c r="T2" s="24"/>
      <c r="U2" s="24"/>
      <c r="V2" s="23" t="s">
        <v>41</v>
      </c>
      <c r="W2" s="23"/>
      <c r="X2" s="23"/>
      <c r="Y2" s="23" t="s">
        <v>42</v>
      </c>
      <c r="Z2" s="23"/>
      <c r="AA2" s="23"/>
      <c r="AB2" s="23" t="s">
        <v>43</v>
      </c>
      <c r="AC2" s="23"/>
      <c r="AD2" s="23"/>
      <c r="AE2" s="23" t="s">
        <v>44</v>
      </c>
      <c r="AF2" s="23"/>
      <c r="AG2" s="23"/>
      <c r="AH2" s="23" t="s">
        <v>45</v>
      </c>
      <c r="AI2" s="23"/>
      <c r="AJ2" s="23"/>
      <c r="AK2" s="23" t="s">
        <v>46</v>
      </c>
      <c r="AL2" s="23"/>
      <c r="AM2" s="23"/>
    </row>
    <row r="3" spans="2:39" hidden="1" x14ac:dyDescent="0.25">
      <c r="D3" s="24" t="s">
        <v>47</v>
      </c>
      <c r="E3" s="24"/>
      <c r="F3" s="24"/>
      <c r="G3" s="24" t="s">
        <v>47</v>
      </c>
      <c r="H3" s="24"/>
      <c r="I3" s="24"/>
      <c r="J3" s="24" t="s">
        <v>47</v>
      </c>
      <c r="K3" s="24"/>
      <c r="L3" s="24"/>
      <c r="M3" s="24" t="s">
        <v>47</v>
      </c>
      <c r="N3" s="24"/>
      <c r="O3" s="24"/>
      <c r="P3" s="24" t="s">
        <v>47</v>
      </c>
      <c r="Q3" s="24"/>
      <c r="R3" s="24"/>
      <c r="S3" s="24" t="s">
        <v>47</v>
      </c>
      <c r="T3" s="24"/>
      <c r="U3" s="24"/>
      <c r="V3" s="23" t="s">
        <v>48</v>
      </c>
      <c r="W3" s="23"/>
      <c r="X3" s="23"/>
      <c r="Y3" s="23" t="s">
        <v>48</v>
      </c>
      <c r="Z3" s="23"/>
      <c r="AA3" s="23"/>
      <c r="AB3" s="23" t="s">
        <v>48</v>
      </c>
      <c r="AC3" s="23"/>
      <c r="AD3" s="23"/>
      <c r="AE3" s="23" t="s">
        <v>48</v>
      </c>
      <c r="AF3" s="23"/>
      <c r="AG3" s="23"/>
      <c r="AH3" s="23" t="s">
        <v>48</v>
      </c>
      <c r="AI3" s="23"/>
      <c r="AJ3" s="23"/>
      <c r="AK3" s="23" t="s">
        <v>48</v>
      </c>
      <c r="AL3" s="23"/>
      <c r="AM3" s="23"/>
    </row>
    <row r="4" spans="2:39" x14ac:dyDescent="0.25">
      <c r="B4" s="17" t="s">
        <v>13</v>
      </c>
      <c r="C4" s="17" t="s">
        <v>49</v>
      </c>
      <c r="D4" s="14" t="s">
        <v>50</v>
      </c>
      <c r="E4" s="14" t="s">
        <v>51</v>
      </c>
      <c r="F4" s="14" t="s">
        <v>52</v>
      </c>
      <c r="G4" s="14" t="s">
        <v>50</v>
      </c>
      <c r="H4" s="14" t="s">
        <v>51</v>
      </c>
      <c r="I4" s="14" t="s">
        <v>52</v>
      </c>
      <c r="J4" s="14" t="s">
        <v>50</v>
      </c>
      <c r="K4" s="14" t="s">
        <v>51</v>
      </c>
      <c r="L4" s="14" t="s">
        <v>52</v>
      </c>
      <c r="M4" s="14" t="s">
        <v>50</v>
      </c>
      <c r="N4" s="14" t="s">
        <v>51</v>
      </c>
      <c r="O4" s="14" t="s">
        <v>52</v>
      </c>
      <c r="P4" s="14" t="s">
        <v>50</v>
      </c>
      <c r="Q4" s="14" t="s">
        <v>51</v>
      </c>
      <c r="R4" s="14" t="s">
        <v>52</v>
      </c>
      <c r="S4" s="14" t="s">
        <v>50</v>
      </c>
      <c r="T4" s="14" t="s">
        <v>51</v>
      </c>
      <c r="U4" s="14" t="s">
        <v>52</v>
      </c>
      <c r="V4" s="15" t="s">
        <v>50</v>
      </c>
      <c r="W4" s="15" t="s">
        <v>51</v>
      </c>
      <c r="X4" s="15" t="s">
        <v>52</v>
      </c>
      <c r="Y4" s="15" t="s">
        <v>50</v>
      </c>
      <c r="Z4" s="15" t="s">
        <v>51</v>
      </c>
      <c r="AA4" s="15" t="s">
        <v>52</v>
      </c>
      <c r="AB4" s="15" t="s">
        <v>50</v>
      </c>
      <c r="AC4" s="15" t="s">
        <v>51</v>
      </c>
      <c r="AD4" s="15" t="s">
        <v>52</v>
      </c>
      <c r="AE4" s="15" t="s">
        <v>50</v>
      </c>
      <c r="AF4" s="15" t="s">
        <v>51</v>
      </c>
      <c r="AG4" s="15" t="s">
        <v>52</v>
      </c>
      <c r="AH4" s="15" t="s">
        <v>50</v>
      </c>
      <c r="AI4" s="15" t="s">
        <v>51</v>
      </c>
      <c r="AJ4" s="15" t="s">
        <v>52</v>
      </c>
      <c r="AK4" s="15" t="s">
        <v>50</v>
      </c>
      <c r="AL4" s="15" t="s">
        <v>51</v>
      </c>
      <c r="AM4" s="16" t="s">
        <v>52</v>
      </c>
    </row>
    <row r="5" spans="2:39" x14ac:dyDescent="0.25">
      <c r="B5" s="18" t="s">
        <v>53</v>
      </c>
      <c r="C5" s="18" t="s">
        <v>53</v>
      </c>
      <c r="D5" s="12">
        <f t="array" ref="D5">IFERROR(MEDIAN(IF((TBL_UnitLevel_E[Active]="Y")*(TBL_UnitLevel_E[Gender]=D$4),TBL_UnitLevel_E[Base salary])),"")</f>
        <v>0</v>
      </c>
      <c r="E5" s="12">
        <f t="array" ref="E5">IFERROR(MEDIAN(IF((TBL_UnitLevel_E[Active]="Y")*(TBL_UnitLevel_E[Gender]=E$4),TBL_UnitLevel_E[Base salary])),"")</f>
        <v>0</v>
      </c>
      <c r="F5" s="12">
        <f t="array" ref="F5">IFERROR(MEDIAN(IF((TBL_UnitLevel_E[Active]="Y")*(TBL_UnitLevel_E[Gender]=F$4),TBL_UnitLevel_E[Base salary])),"")</f>
        <v>0</v>
      </c>
      <c r="G5" s="12">
        <f t="array" ref="G5">IFERROR(MEDIAN(IF((TBL_UnitLevel_E[Active]="Y")*(TBL_UnitLevel_E[Gender]=G$4),TBL_UnitLevel_E[Total remuneration])),"")</f>
        <v>0</v>
      </c>
      <c r="H5" s="12">
        <f t="array" ref="H5">IFERROR(MEDIAN(IF((TBL_UnitLevel_E[Active]="Y")*(TBL_UnitLevel_E[Gender]=H$4),TBL_UnitLevel_E[Total remuneration])),"")</f>
        <v>0</v>
      </c>
      <c r="I5" s="12">
        <f t="array" ref="I5">IFERROR(MEDIAN(IF((TBL_UnitLevel_E[Active]="Y")*(TBL_UnitLevel_E[Gender]=I$4),TBL_UnitLevel_E[Total remuneration])),"")</f>
        <v>0</v>
      </c>
      <c r="J5" s="12">
        <f t="array" ref="J5">IFERROR(MEDIAN(IF((TBL_UnitLevel_E[Active]="Y")*(TBL_UnitLevel_E[Gender]=J$4),TBL_UnitLevel_E[Weekly pay])),"")</f>
        <v>0</v>
      </c>
      <c r="K5" s="12">
        <f t="array" ref="K5">IFERROR(MEDIAN(IF((TBL_UnitLevel_E[Active]="Y")*(TBL_UnitLevel_E[Gender]=K$4),TBL_UnitLevel_E[Weekly pay])),"")</f>
        <v>0</v>
      </c>
      <c r="L5" s="12">
        <f t="array" ref="L5">IFERROR(MEDIAN(IF((TBL_UnitLevel_E[Active]="Y")*(TBL_UnitLevel_E[Gender]=L$4),TBL_UnitLevel_E[Weekly pay])),"")</f>
        <v>0</v>
      </c>
      <c r="M5" s="12" t="str">
        <f>IFERROR(AVERAGEIFS(TBL_UnitLevel_E[Base salary],TBL_UnitLevel_E[Active],"Y",TBL_UnitLevel_E[Gender],M$4),"")</f>
        <v/>
      </c>
      <c r="N5" s="12" t="str">
        <f>IFERROR(AVERAGEIFS(TBL_UnitLevel_E[Base salary],TBL_UnitLevel_E[Active],"Y",TBL_UnitLevel_E[Gender],N$4),"")</f>
        <v/>
      </c>
      <c r="O5" s="12" t="str">
        <f>IFERROR(AVERAGEIFS(TBL_UnitLevel_E[Base salary],TBL_UnitLevel_E[Active],"Y",TBL_UnitLevel_E[Gender],O$4),"")</f>
        <v/>
      </c>
      <c r="P5" s="12" t="str">
        <f>IFERROR(AVERAGEIFS(TBL_UnitLevel_E[Total remuneration],TBL_UnitLevel_E[Active],"Y",TBL_UnitLevel_E[Gender],P$4),"")</f>
        <v/>
      </c>
      <c r="Q5" s="12" t="str">
        <f>IFERROR(AVERAGEIFS(TBL_UnitLevel_E[Total remuneration],TBL_UnitLevel_E[Active],"Y",TBL_UnitLevel_E[Gender],Q$4),"")</f>
        <v/>
      </c>
      <c r="R5" s="12" t="str">
        <f>IFERROR(AVERAGEIFS(TBL_UnitLevel_E[Total remuneration],TBL_UnitLevel_E[Active],"Y",TBL_UnitLevel_E[Gender],R$4),"")</f>
        <v/>
      </c>
      <c r="S5" s="12" t="str">
        <f>IFERROR(AVERAGEIFS(TBL_UnitLevel_E[Weekly pay],TBL_UnitLevel_E[Active],"Y",TBL_UnitLevel_E[Gender],S$4),"")</f>
        <v/>
      </c>
      <c r="T5" s="12" t="str">
        <f>IFERROR(AVERAGEIFS(TBL_UnitLevel_E[Weekly pay],TBL_UnitLevel_E[Active],"Y",TBL_UnitLevel_E[Gender],T$4),"")</f>
        <v/>
      </c>
      <c r="U5" s="12" t="str">
        <f>IFERROR(AVERAGEIFS(TBL_UnitLevel_E[Weekly pay],TBL_UnitLevel_E[Active],"Y",TBL_UnitLevel_E[Gender],U$4),"")</f>
        <v/>
      </c>
      <c r="V5" s="13" t="str">
        <f>IFERROR(1-(D5/$E5),"")</f>
        <v/>
      </c>
      <c r="W5" s="13" t="str">
        <f>IFERROR(1-(E5/$E5),"")</f>
        <v/>
      </c>
      <c r="X5" s="13" t="str">
        <f>IFERROR(1-(F5/$E5),"")</f>
        <v/>
      </c>
      <c r="Y5" s="13" t="str">
        <f>IFERROR(1-(G5/$H5),"")</f>
        <v/>
      </c>
      <c r="Z5" s="13" t="str">
        <f t="shared" ref="Z5:AA26" si="0">IFERROR(1-(H5/$H5),"")</f>
        <v/>
      </c>
      <c r="AA5" s="13" t="str">
        <f t="shared" si="0"/>
        <v/>
      </c>
      <c r="AB5" s="13" t="str">
        <f>IFERROR(1-(J5/$K5),"")</f>
        <v/>
      </c>
      <c r="AC5" s="13" t="str">
        <f t="shared" ref="AC5:AD26" si="1">IFERROR(1-(K5/$K5),"")</f>
        <v/>
      </c>
      <c r="AD5" s="13" t="str">
        <f t="shared" si="1"/>
        <v/>
      </c>
      <c r="AE5" s="13" t="str">
        <f>IFERROR(1-(M5/$N5),"")</f>
        <v/>
      </c>
      <c r="AF5" s="13" t="str">
        <f t="shared" ref="AF5:AG26" si="2">IFERROR(1-(N5/$N5),"")</f>
        <v/>
      </c>
      <c r="AG5" s="13" t="str">
        <f t="shared" si="2"/>
        <v/>
      </c>
      <c r="AH5" s="13" t="str">
        <f>IFERROR(1-(P5/$Q5),"")</f>
        <v/>
      </c>
      <c r="AI5" s="13" t="str">
        <f t="shared" ref="AI5:AJ26" si="3">IFERROR(1-(Q5/$Q5),"")</f>
        <v/>
      </c>
      <c r="AJ5" s="13" t="str">
        <f t="shared" si="3"/>
        <v/>
      </c>
      <c r="AK5" s="13" t="str">
        <f>IFERROR(1-(S5/$T5),"")</f>
        <v/>
      </c>
      <c r="AL5" s="13" t="str">
        <f t="shared" ref="AL5:AM26" si="4">IFERROR(1-(T5/$T5),"")</f>
        <v/>
      </c>
      <c r="AM5" s="13" t="str">
        <f t="shared" si="4"/>
        <v/>
      </c>
    </row>
    <row r="6" spans="2:39" x14ac:dyDescent="0.25">
      <c r="B6" s="18" t="s">
        <v>53</v>
      </c>
      <c r="C6" s="18" t="s">
        <v>54</v>
      </c>
      <c r="D6" s="12">
        <f t="array" ref="D6">IFERROR(MEDIAN(IF((TBL_UnitLevel_E[Active]="Y")*(TBL_UnitLevel_E[Gender]=D$4)*(TBL_UnitLevel_E[Employment basis]=$C6),TBL_UnitLevel_E[Base salary])),"")</f>
        <v>0</v>
      </c>
      <c r="E6" s="12">
        <f t="array" ref="E6">IFERROR(MEDIAN(IF((TBL_UnitLevel_E[Active]="Y")*(TBL_UnitLevel_E[Gender]=E$4)*(TBL_UnitLevel_E[Employment basis]=$C6),TBL_UnitLevel_E[Base salary])),"")</f>
        <v>0</v>
      </c>
      <c r="F6" s="12">
        <f t="array" ref="F6">IFERROR(MEDIAN(IF((TBL_UnitLevel_E[Active]="Y")*(TBL_UnitLevel_E[Gender]=F$4)*(TBL_UnitLevel_E[Employment basis]=$C6),TBL_UnitLevel_E[Base salary])),"")</f>
        <v>0</v>
      </c>
      <c r="G6" s="12">
        <f t="array" ref="G6">IFERROR(MEDIAN(IF((TBL_UnitLevel_E[Active]="Y")*(TBL_UnitLevel_E[Gender]=G$4)*(TBL_UnitLevel_E[Employment basis]=$C6),TBL_UnitLevel_E[Total remuneration])),"")</f>
        <v>0</v>
      </c>
      <c r="H6" s="12">
        <f t="array" ref="H6">IFERROR(MEDIAN(IF((TBL_UnitLevel_E[Active]="Y")*(TBL_UnitLevel_E[Gender]=H$4)*(TBL_UnitLevel_E[Employment basis]=$C6),TBL_UnitLevel_E[Total remuneration])),"")</f>
        <v>0</v>
      </c>
      <c r="I6" s="12">
        <f t="array" ref="I6">IFERROR(MEDIAN(IF((TBL_UnitLevel_E[Active]="Y")*(TBL_UnitLevel_E[Gender]=I$4)*(TBL_UnitLevel_E[Employment basis]=$C6),TBL_UnitLevel_E[Total remuneration])),"")</f>
        <v>0</v>
      </c>
      <c r="J6" s="12">
        <f t="array" ref="J6">IFERROR(MEDIAN(IF((TBL_UnitLevel_E[Active]="Y")*(TBL_UnitLevel_E[Gender]=J$4)*(TBL_UnitLevel_E[Employment basis]=$C6),TBL_UnitLevel_E[Weekly pay])),"")</f>
        <v>0</v>
      </c>
      <c r="K6" s="12">
        <f t="array" ref="K6">IFERROR(MEDIAN(IF((TBL_UnitLevel_E[Active]="Y")*(TBL_UnitLevel_E[Gender]=K$4)*(TBL_UnitLevel_E[Employment basis]=$C6),TBL_UnitLevel_E[Weekly pay])),"")</f>
        <v>0</v>
      </c>
      <c r="L6" s="12">
        <f t="array" ref="L6">IFERROR(MEDIAN(IF((TBL_UnitLevel_E[Active]="Y")*(TBL_UnitLevel_E[Gender]=L$4)*(TBL_UnitLevel_E[Employment basis]=$C6),TBL_UnitLevel_E[Weekly pay])),"")</f>
        <v>0</v>
      </c>
      <c r="M6" s="12" t="str">
        <f>IFERROR(AVERAGEIFS(TBL_UnitLevel_E[Base salary],TBL_UnitLevel_E[Active],"Y",TBL_UnitLevel_E[Gender],M$4,TBL_UnitLevel_E[Employment basis],$C6),"")</f>
        <v/>
      </c>
      <c r="N6" s="12" t="str">
        <f>IFERROR(AVERAGEIFS(TBL_UnitLevel_E[Base salary],TBL_UnitLevel_E[Active],"Y",TBL_UnitLevel_E[Gender],N$4,TBL_UnitLevel_E[Employment basis],$C6),"")</f>
        <v/>
      </c>
      <c r="O6" s="12" t="str">
        <f>IFERROR(AVERAGEIFS(TBL_UnitLevel_E[Base salary],TBL_UnitLevel_E[Active],"Y",TBL_UnitLevel_E[Gender],O$4,TBL_UnitLevel_E[Employment basis],$C6),"")</f>
        <v/>
      </c>
      <c r="P6" s="12" t="str">
        <f>IFERROR(AVERAGEIFS(TBL_UnitLevel_E[Total remuneration],TBL_UnitLevel_E[Active],"Y",TBL_UnitLevel_E[Gender],P$4,TBL_UnitLevel_E[Employment basis],$C6),"")</f>
        <v/>
      </c>
      <c r="Q6" s="12" t="str">
        <f>IFERROR(AVERAGEIFS(TBL_UnitLevel_E[Total remuneration],TBL_UnitLevel_E[Active],"Y",TBL_UnitLevel_E[Gender],Q$4,TBL_UnitLevel_E[Employment basis],$C6),"")</f>
        <v/>
      </c>
      <c r="R6" s="12" t="str">
        <f>IFERROR(AVERAGEIFS(TBL_UnitLevel_E[Total remuneration],TBL_UnitLevel_E[Active],"Y",TBL_UnitLevel_E[Gender],R$4,TBL_UnitLevel_E[Employment basis],$C6),"")</f>
        <v/>
      </c>
      <c r="S6" s="12" t="str">
        <f>IFERROR(AVERAGEIFS(TBL_UnitLevel_E[Weekly pay],TBL_UnitLevel_E[Active],"Y",TBL_UnitLevel_E[Gender],S$4,TBL_UnitLevel_E[Employment basis],$C6),"")</f>
        <v/>
      </c>
      <c r="T6" s="12" t="str">
        <f>IFERROR(AVERAGEIFS(TBL_UnitLevel_E[Weekly pay],TBL_UnitLevel_E[Active],"Y",TBL_UnitLevel_E[Gender],T$4,TBL_UnitLevel_E[Employment basis],$C6),"")</f>
        <v/>
      </c>
      <c r="U6" s="12" t="str">
        <f>IFERROR(AVERAGEIFS(TBL_UnitLevel_E[Weekly pay],TBL_UnitLevel_E[Active],"Y",TBL_UnitLevel_E[Gender],U$4,TBL_UnitLevel_E[Employment basis],$C6),"")</f>
        <v/>
      </c>
      <c r="V6" s="13" t="str">
        <f t="shared" ref="V6:X26" si="5">IFERROR(1-(D6/$E6),"")</f>
        <v/>
      </c>
      <c r="W6" s="13" t="str">
        <f t="shared" si="5"/>
        <v/>
      </c>
      <c r="X6" s="13" t="str">
        <f t="shared" si="5"/>
        <v/>
      </c>
      <c r="Y6" s="13" t="str">
        <f t="shared" ref="Y6:Y26" si="6">IFERROR(1-(G6/$H6),"")</f>
        <v/>
      </c>
      <c r="Z6" s="13" t="str">
        <f t="shared" si="0"/>
        <v/>
      </c>
      <c r="AA6" s="13" t="str">
        <f t="shared" si="0"/>
        <v/>
      </c>
      <c r="AB6" s="13" t="str">
        <f t="shared" ref="AB6:AB26" si="7">IFERROR(1-(J6/$K6),"")</f>
        <v/>
      </c>
      <c r="AC6" s="13" t="str">
        <f t="shared" si="1"/>
        <v/>
      </c>
      <c r="AD6" s="13" t="str">
        <f t="shared" si="1"/>
        <v/>
      </c>
      <c r="AE6" s="13" t="str">
        <f t="shared" ref="AE6:AE26" si="8">IFERROR(1-(M6/$N6),"")</f>
        <v/>
      </c>
      <c r="AF6" s="13" t="str">
        <f t="shared" si="2"/>
        <v/>
      </c>
      <c r="AG6" s="13" t="str">
        <f t="shared" si="2"/>
        <v/>
      </c>
      <c r="AH6" s="13" t="str">
        <f t="shared" ref="AH6:AH26" si="9">IFERROR(1-(P6/$Q6),"")</f>
        <v/>
      </c>
      <c r="AI6" s="13" t="str">
        <f t="shared" si="3"/>
        <v/>
      </c>
      <c r="AJ6" s="13" t="str">
        <f t="shared" si="3"/>
        <v/>
      </c>
      <c r="AK6" s="13" t="str">
        <f t="shared" ref="AK6:AK26" si="10">IFERROR(1-(S6/$T6),"")</f>
        <v/>
      </c>
      <c r="AL6" s="13" t="str">
        <f t="shared" si="4"/>
        <v/>
      </c>
      <c r="AM6" s="13" t="str">
        <f t="shared" si="4"/>
        <v/>
      </c>
    </row>
    <row r="7" spans="2:39" x14ac:dyDescent="0.25">
      <c r="B7" s="18" t="s">
        <v>53</v>
      </c>
      <c r="C7" s="18" t="s">
        <v>55</v>
      </c>
      <c r="D7" s="12">
        <f t="array" ref="D7">IFERROR(MEDIAN(IF((TBL_UnitLevel_E[Active]="Y")*(TBL_UnitLevel_E[Gender]=D$4)*(TBL_UnitLevel_E[Employment basis]=$C7),TBL_UnitLevel_E[Base salary])),"")</f>
        <v>0</v>
      </c>
      <c r="E7" s="12">
        <f t="array" ref="E7">IFERROR(MEDIAN(IF((TBL_UnitLevel_E[Active]="Y")*(TBL_UnitLevel_E[Gender]=E$4)*(TBL_UnitLevel_E[Employment basis]=$C7),TBL_UnitLevel_E[Base salary])),"")</f>
        <v>0</v>
      </c>
      <c r="F7" s="12">
        <f t="array" ref="F7">IFERROR(MEDIAN(IF((TBL_UnitLevel_E[Active]="Y")*(TBL_UnitLevel_E[Gender]=F$4)*(TBL_UnitLevel_E[Employment basis]=$C7),TBL_UnitLevel_E[Base salary])),"")</f>
        <v>0</v>
      </c>
      <c r="G7" s="12">
        <f t="array" ref="G7">IFERROR(MEDIAN(IF((TBL_UnitLevel_E[Active]="Y")*(TBL_UnitLevel_E[Gender]=G$4)*(TBL_UnitLevel_E[Employment basis]=$C7),TBL_UnitLevel_E[Total remuneration])),"")</f>
        <v>0</v>
      </c>
      <c r="H7" s="12">
        <f t="array" ref="H7">IFERROR(MEDIAN(IF((TBL_UnitLevel_E[Active]="Y")*(TBL_UnitLevel_E[Gender]=H$4)*(TBL_UnitLevel_E[Employment basis]=$C7),TBL_UnitLevel_E[Total remuneration])),"")</f>
        <v>0</v>
      </c>
      <c r="I7" s="12">
        <f t="array" ref="I7">IFERROR(MEDIAN(IF((TBL_UnitLevel_E[Active]="Y")*(TBL_UnitLevel_E[Gender]=I$4)*(TBL_UnitLevel_E[Employment basis]=$C7),TBL_UnitLevel_E[Total remuneration])),"")</f>
        <v>0</v>
      </c>
      <c r="J7" s="12">
        <f t="array" ref="J7">IFERROR(MEDIAN(IF((TBL_UnitLevel_E[Active]="Y")*(TBL_UnitLevel_E[Gender]=J$4)*(TBL_UnitLevel_E[Employment basis]=$C7),TBL_UnitLevel_E[Weekly pay])),"")</f>
        <v>0</v>
      </c>
      <c r="K7" s="12">
        <f t="array" ref="K7">IFERROR(MEDIAN(IF((TBL_UnitLevel_E[Active]="Y")*(TBL_UnitLevel_E[Gender]=K$4)*(TBL_UnitLevel_E[Employment basis]=$C7),TBL_UnitLevel_E[Weekly pay])),"")</f>
        <v>0</v>
      </c>
      <c r="L7" s="12">
        <f t="array" ref="L7">IFERROR(MEDIAN(IF((TBL_UnitLevel_E[Active]="Y")*(TBL_UnitLevel_E[Gender]=L$4)*(TBL_UnitLevel_E[Employment basis]=$C7),TBL_UnitLevel_E[Weekly pay])),"")</f>
        <v>0</v>
      </c>
      <c r="M7" s="12" t="str">
        <f>IFERROR(AVERAGEIFS(TBL_UnitLevel_E[Base salary],TBL_UnitLevel_E[Active],"Y",TBL_UnitLevel_E[Gender],M$4,TBL_UnitLevel_E[Employment basis],$C7),"")</f>
        <v/>
      </c>
      <c r="N7" s="12" t="str">
        <f>IFERROR(AVERAGEIFS(TBL_UnitLevel_E[Base salary],TBL_UnitLevel_E[Active],"Y",TBL_UnitLevel_E[Gender],N$4,TBL_UnitLevel_E[Employment basis],$C7),"")</f>
        <v/>
      </c>
      <c r="O7" s="12" t="str">
        <f>IFERROR(AVERAGEIFS(TBL_UnitLevel_E[Base salary],TBL_UnitLevel_E[Active],"Y",TBL_UnitLevel_E[Gender],O$4,TBL_UnitLevel_E[Employment basis],$C7),"")</f>
        <v/>
      </c>
      <c r="P7" s="12" t="str">
        <f>IFERROR(AVERAGEIFS(TBL_UnitLevel_E[Total remuneration],TBL_UnitLevel_E[Active],"Y",TBL_UnitLevel_E[Gender],P$4,TBL_UnitLevel_E[Employment basis],$C7),"")</f>
        <v/>
      </c>
      <c r="Q7" s="12" t="str">
        <f>IFERROR(AVERAGEIFS(TBL_UnitLevel_E[Total remuneration],TBL_UnitLevel_E[Active],"Y",TBL_UnitLevel_E[Gender],Q$4,TBL_UnitLevel_E[Employment basis],$C7),"")</f>
        <v/>
      </c>
      <c r="R7" s="12" t="str">
        <f>IFERROR(AVERAGEIFS(TBL_UnitLevel_E[Total remuneration],TBL_UnitLevel_E[Active],"Y",TBL_UnitLevel_E[Gender],R$4,TBL_UnitLevel_E[Employment basis],$C7),"")</f>
        <v/>
      </c>
      <c r="S7" s="12" t="str">
        <f>IFERROR(AVERAGEIFS(TBL_UnitLevel_E[Weekly pay],TBL_UnitLevel_E[Active],"Y",TBL_UnitLevel_E[Gender],S$4,TBL_UnitLevel_E[Employment basis],$C7),"")</f>
        <v/>
      </c>
      <c r="T7" s="12" t="str">
        <f>IFERROR(AVERAGEIFS(TBL_UnitLevel_E[Weekly pay],TBL_UnitLevel_E[Active],"Y",TBL_UnitLevel_E[Gender],T$4,TBL_UnitLevel_E[Employment basis],$C7),"")</f>
        <v/>
      </c>
      <c r="U7" s="12" t="str">
        <f>IFERROR(AVERAGEIFS(TBL_UnitLevel_E[Weekly pay],TBL_UnitLevel_E[Active],"Y",TBL_UnitLevel_E[Gender],U$4,TBL_UnitLevel_E[Employment basis],$C7),"")</f>
        <v/>
      </c>
      <c r="V7" s="13" t="str">
        <f t="shared" si="5"/>
        <v/>
      </c>
      <c r="W7" s="13" t="str">
        <f t="shared" si="5"/>
        <v/>
      </c>
      <c r="X7" s="13" t="str">
        <f t="shared" si="5"/>
        <v/>
      </c>
      <c r="Y7" s="13" t="str">
        <f t="shared" si="6"/>
        <v/>
      </c>
      <c r="Z7" s="13" t="str">
        <f t="shared" si="0"/>
        <v/>
      </c>
      <c r="AA7" s="13" t="str">
        <f t="shared" si="0"/>
        <v/>
      </c>
      <c r="AB7" s="13" t="str">
        <f t="shared" si="7"/>
        <v/>
      </c>
      <c r="AC7" s="13" t="str">
        <f t="shared" si="1"/>
        <v/>
      </c>
      <c r="AD7" s="13" t="str">
        <f t="shared" si="1"/>
        <v/>
      </c>
      <c r="AE7" s="13" t="str">
        <f t="shared" si="8"/>
        <v/>
      </c>
      <c r="AF7" s="13" t="str">
        <f t="shared" si="2"/>
        <v/>
      </c>
      <c r="AG7" s="13" t="str">
        <f t="shared" si="2"/>
        <v/>
      </c>
      <c r="AH7" s="13" t="str">
        <f t="shared" si="9"/>
        <v/>
      </c>
      <c r="AI7" s="13" t="str">
        <f t="shared" si="3"/>
        <v/>
      </c>
      <c r="AJ7" s="13" t="str">
        <f t="shared" si="3"/>
        <v/>
      </c>
      <c r="AK7" s="13" t="str">
        <f t="shared" si="10"/>
        <v/>
      </c>
      <c r="AL7" s="13" t="str">
        <f t="shared" si="4"/>
        <v/>
      </c>
      <c r="AM7" s="13" t="str">
        <f t="shared" si="4"/>
        <v/>
      </c>
    </row>
    <row r="8" spans="2:39" x14ac:dyDescent="0.25">
      <c r="B8" s="18" t="s">
        <v>53</v>
      </c>
      <c r="C8" s="18" t="s">
        <v>56</v>
      </c>
      <c r="D8" s="12">
        <f t="array" ref="D8">IFERROR(MEDIAN(IF((TBL_UnitLevel_E[Active]="Y")*(TBL_UnitLevel_E[Gender]=D$4)*(TBL_UnitLevel_E[Employment basis]=$C8),TBL_UnitLevel_E[Base salary])),"")</f>
        <v>0</v>
      </c>
      <c r="E8" s="12">
        <f t="array" ref="E8">IFERROR(MEDIAN(IF((TBL_UnitLevel_E[Active]="Y")*(TBL_UnitLevel_E[Gender]=E$4)*(TBL_UnitLevel_E[Employment basis]=$C8),TBL_UnitLevel_E[Base salary])),"")</f>
        <v>0</v>
      </c>
      <c r="F8" s="12">
        <f t="array" ref="F8">IFERROR(MEDIAN(IF((TBL_UnitLevel_E[Active]="Y")*(TBL_UnitLevel_E[Gender]=F$4)*(TBL_UnitLevel_E[Employment basis]=$C8),TBL_UnitLevel_E[Base salary])),"")</f>
        <v>0</v>
      </c>
      <c r="G8" s="12">
        <f t="array" ref="G8">IFERROR(MEDIAN(IF((TBL_UnitLevel_E[Active]="Y")*(TBL_UnitLevel_E[Gender]=G$4)*(TBL_UnitLevel_E[Employment basis]=$C8),TBL_UnitLevel_E[Total remuneration])),"")</f>
        <v>0</v>
      </c>
      <c r="H8" s="12">
        <f t="array" ref="H8">IFERROR(MEDIAN(IF((TBL_UnitLevel_E[Active]="Y")*(TBL_UnitLevel_E[Gender]=H$4)*(TBL_UnitLevel_E[Employment basis]=$C8),TBL_UnitLevel_E[Total remuneration])),"")</f>
        <v>0</v>
      </c>
      <c r="I8" s="12">
        <f t="array" ref="I8">IFERROR(MEDIAN(IF((TBL_UnitLevel_E[Active]="Y")*(TBL_UnitLevel_E[Gender]=I$4)*(TBL_UnitLevel_E[Employment basis]=$C8),TBL_UnitLevel_E[Total remuneration])),"")</f>
        <v>0</v>
      </c>
      <c r="J8" s="12">
        <f t="array" ref="J8">IFERROR(MEDIAN(IF((TBL_UnitLevel_E[Active]="Y")*(TBL_UnitLevel_E[Gender]=J$4)*(TBL_UnitLevel_E[Employment basis]=$C8),TBL_UnitLevel_E[Weekly pay])),"")</f>
        <v>0</v>
      </c>
      <c r="K8" s="12">
        <f t="array" ref="K8">IFERROR(MEDIAN(IF((TBL_UnitLevel_E[Active]="Y")*(TBL_UnitLevel_E[Gender]=K$4)*(TBL_UnitLevel_E[Employment basis]=$C8),TBL_UnitLevel_E[Weekly pay])),"")</f>
        <v>0</v>
      </c>
      <c r="L8" s="12">
        <f t="array" ref="L8">IFERROR(MEDIAN(IF((TBL_UnitLevel_E[Active]="Y")*(TBL_UnitLevel_E[Gender]=L$4)*(TBL_UnitLevel_E[Employment basis]=$C8),TBL_UnitLevel_E[Weekly pay])),"")</f>
        <v>0</v>
      </c>
      <c r="M8" s="12" t="str">
        <f>IFERROR(AVERAGEIFS(TBL_UnitLevel_E[Base salary],TBL_UnitLevel_E[Active],"Y",TBL_UnitLevel_E[Gender],M$4,TBL_UnitLevel_E[Employment basis],$C8),"")</f>
        <v/>
      </c>
      <c r="N8" s="12" t="str">
        <f>IFERROR(AVERAGEIFS(TBL_UnitLevel_E[Base salary],TBL_UnitLevel_E[Active],"Y",TBL_UnitLevel_E[Gender],N$4,TBL_UnitLevel_E[Employment basis],$C8),"")</f>
        <v/>
      </c>
      <c r="O8" s="12" t="str">
        <f>IFERROR(AVERAGEIFS(TBL_UnitLevel_E[Base salary],TBL_UnitLevel_E[Active],"Y",TBL_UnitLevel_E[Gender],O$4,TBL_UnitLevel_E[Employment basis],$C8),"")</f>
        <v/>
      </c>
      <c r="P8" s="12" t="str">
        <f>IFERROR(AVERAGEIFS(TBL_UnitLevel_E[Total remuneration],TBL_UnitLevel_E[Active],"Y",TBL_UnitLevel_E[Gender],P$4,TBL_UnitLevel_E[Employment basis],$C8),"")</f>
        <v/>
      </c>
      <c r="Q8" s="12" t="str">
        <f>IFERROR(AVERAGEIFS(TBL_UnitLevel_E[Total remuneration],TBL_UnitLevel_E[Active],"Y",TBL_UnitLevel_E[Gender],Q$4,TBL_UnitLevel_E[Employment basis],$C8),"")</f>
        <v/>
      </c>
      <c r="R8" s="12" t="str">
        <f>IFERROR(AVERAGEIFS(TBL_UnitLevel_E[Total remuneration],TBL_UnitLevel_E[Active],"Y",TBL_UnitLevel_E[Gender],R$4,TBL_UnitLevel_E[Employment basis],$C8),"")</f>
        <v/>
      </c>
      <c r="S8" s="12" t="str">
        <f>IFERROR(AVERAGEIFS(TBL_UnitLevel_E[Weekly pay],TBL_UnitLevel_E[Active],"Y",TBL_UnitLevel_E[Gender],S$4,TBL_UnitLevel_E[Employment basis],$C8),"")</f>
        <v/>
      </c>
      <c r="T8" s="12" t="str">
        <f>IFERROR(AVERAGEIFS(TBL_UnitLevel_E[Weekly pay],TBL_UnitLevel_E[Active],"Y",TBL_UnitLevel_E[Gender],T$4,TBL_UnitLevel_E[Employment basis],$C8),"")</f>
        <v/>
      </c>
      <c r="U8" s="12" t="str">
        <f>IFERROR(AVERAGEIFS(TBL_UnitLevel_E[Weekly pay],TBL_UnitLevel_E[Active],"Y",TBL_UnitLevel_E[Gender],U$4,TBL_UnitLevel_E[Employment basis],$C8),"")</f>
        <v/>
      </c>
      <c r="V8" s="13" t="str">
        <f t="shared" si="5"/>
        <v/>
      </c>
      <c r="W8" s="13" t="str">
        <f t="shared" si="5"/>
        <v/>
      </c>
      <c r="X8" s="13" t="str">
        <f t="shared" si="5"/>
        <v/>
      </c>
      <c r="Y8" s="13" t="str">
        <f t="shared" si="6"/>
        <v/>
      </c>
      <c r="Z8" s="13" t="str">
        <f t="shared" si="0"/>
        <v/>
      </c>
      <c r="AA8" s="13" t="str">
        <f t="shared" si="0"/>
        <v/>
      </c>
      <c r="AB8" s="13" t="str">
        <f t="shared" si="7"/>
        <v/>
      </c>
      <c r="AC8" s="13" t="str">
        <f t="shared" si="1"/>
        <v/>
      </c>
      <c r="AD8" s="13" t="str">
        <f t="shared" si="1"/>
        <v/>
      </c>
      <c r="AE8" s="13" t="str">
        <f t="shared" si="8"/>
        <v/>
      </c>
      <c r="AF8" s="13" t="str">
        <f t="shared" si="2"/>
        <v/>
      </c>
      <c r="AG8" s="13" t="str">
        <f t="shared" si="2"/>
        <v/>
      </c>
      <c r="AH8" s="13" t="str">
        <f t="shared" si="9"/>
        <v/>
      </c>
      <c r="AI8" s="13" t="str">
        <f t="shared" si="3"/>
        <v/>
      </c>
      <c r="AJ8" s="13" t="str">
        <f t="shared" si="3"/>
        <v/>
      </c>
      <c r="AK8" s="13" t="str">
        <f t="shared" si="10"/>
        <v/>
      </c>
      <c r="AL8" s="13" t="str">
        <f t="shared" si="4"/>
        <v/>
      </c>
      <c r="AM8" s="13" t="str">
        <f t="shared" si="4"/>
        <v/>
      </c>
    </row>
    <row r="9" spans="2:39" x14ac:dyDescent="0.25">
      <c r="B9" s="18" t="s">
        <v>53</v>
      </c>
      <c r="C9" s="18" t="s">
        <v>57</v>
      </c>
      <c r="D9" s="12">
        <f t="array" ref="D9">IFERROR(MEDIAN(IF((TBL_UnitLevel_E[Active]="Y")*(TBL_UnitLevel_E[Gender]=D$4)*(TBL_UnitLevel_E[Employment basis]=$C9),TBL_UnitLevel_E[Base salary])),"")</f>
        <v>0</v>
      </c>
      <c r="E9" s="12">
        <f t="array" ref="E9">IFERROR(MEDIAN(IF((TBL_UnitLevel_E[Active]="Y")*(TBL_UnitLevel_E[Gender]=E$4)*(TBL_UnitLevel_E[Employment basis]=$C9),TBL_UnitLevel_E[Base salary])),"")</f>
        <v>0</v>
      </c>
      <c r="F9" s="12">
        <f t="array" ref="F9">IFERROR(MEDIAN(IF((TBL_UnitLevel_E[Active]="Y")*(TBL_UnitLevel_E[Gender]=F$4)*(TBL_UnitLevel_E[Employment basis]=$C9),TBL_UnitLevel_E[Base salary])),"")</f>
        <v>0</v>
      </c>
      <c r="G9" s="12">
        <f t="array" ref="G9">IFERROR(MEDIAN(IF((TBL_UnitLevel_E[Active]="Y")*(TBL_UnitLevel_E[Gender]=G$4)*(TBL_UnitLevel_E[Employment basis]=$C9),TBL_UnitLevel_E[Total remuneration])),"")</f>
        <v>0</v>
      </c>
      <c r="H9" s="12">
        <f t="array" ref="H9">IFERROR(MEDIAN(IF((TBL_UnitLevel_E[Active]="Y")*(TBL_UnitLevel_E[Gender]=H$4)*(TBL_UnitLevel_E[Employment basis]=$C9),TBL_UnitLevel_E[Total remuneration])),"")</f>
        <v>0</v>
      </c>
      <c r="I9" s="12">
        <f t="array" ref="I9">IFERROR(MEDIAN(IF((TBL_UnitLevel_E[Active]="Y")*(TBL_UnitLevel_E[Gender]=I$4)*(TBL_UnitLevel_E[Employment basis]=$C9),TBL_UnitLevel_E[Total remuneration])),"")</f>
        <v>0</v>
      </c>
      <c r="J9" s="12">
        <f t="array" ref="J9">IFERROR(MEDIAN(IF((TBL_UnitLevel_E[Active]="Y")*(TBL_UnitLevel_E[Gender]=J$4)*(TBL_UnitLevel_E[Employment basis]=$C9),TBL_UnitLevel_E[Weekly pay])),"")</f>
        <v>0</v>
      </c>
      <c r="K9" s="12">
        <f t="array" ref="K9">IFERROR(MEDIAN(IF((TBL_UnitLevel_E[Active]="Y")*(TBL_UnitLevel_E[Gender]=K$4)*(TBL_UnitLevel_E[Employment basis]=$C9),TBL_UnitLevel_E[Weekly pay])),"")</f>
        <v>0</v>
      </c>
      <c r="L9" s="12">
        <f t="array" ref="L9">IFERROR(MEDIAN(IF((TBL_UnitLevel_E[Active]="Y")*(TBL_UnitLevel_E[Gender]=L$4)*(TBL_UnitLevel_E[Employment basis]=$C9),TBL_UnitLevel_E[Weekly pay])),"")</f>
        <v>0</v>
      </c>
      <c r="M9" s="12" t="str">
        <f>IFERROR(AVERAGEIFS(TBL_UnitLevel_E[Base salary],TBL_UnitLevel_E[Active],"Y",TBL_UnitLevel_E[Gender],M$4,TBL_UnitLevel_E[Employment basis],$C9),"")</f>
        <v/>
      </c>
      <c r="N9" s="12" t="str">
        <f>IFERROR(AVERAGEIFS(TBL_UnitLevel_E[Base salary],TBL_UnitLevel_E[Active],"Y",TBL_UnitLevel_E[Gender],N$4,TBL_UnitLevel_E[Employment basis],$C9),"")</f>
        <v/>
      </c>
      <c r="O9" s="12" t="str">
        <f>IFERROR(AVERAGEIFS(TBL_UnitLevel_E[Base salary],TBL_UnitLevel_E[Active],"Y",TBL_UnitLevel_E[Gender],O$4,TBL_UnitLevel_E[Employment basis],$C9),"")</f>
        <v/>
      </c>
      <c r="P9" s="12" t="str">
        <f>IFERROR(AVERAGEIFS(TBL_UnitLevel_E[Total remuneration],TBL_UnitLevel_E[Active],"Y",TBL_UnitLevel_E[Gender],P$4,TBL_UnitLevel_E[Employment basis],$C9),"")</f>
        <v/>
      </c>
      <c r="Q9" s="12" t="str">
        <f>IFERROR(AVERAGEIFS(TBL_UnitLevel_E[Total remuneration],TBL_UnitLevel_E[Active],"Y",TBL_UnitLevel_E[Gender],Q$4,TBL_UnitLevel_E[Employment basis],$C9),"")</f>
        <v/>
      </c>
      <c r="R9" s="12" t="str">
        <f>IFERROR(AVERAGEIFS(TBL_UnitLevel_E[Total remuneration],TBL_UnitLevel_E[Active],"Y",TBL_UnitLevel_E[Gender],R$4,TBL_UnitLevel_E[Employment basis],$C9),"")</f>
        <v/>
      </c>
      <c r="S9" s="12" t="str">
        <f>IFERROR(AVERAGEIFS(TBL_UnitLevel_E[Weekly pay],TBL_UnitLevel_E[Active],"Y",TBL_UnitLevel_E[Gender],S$4,TBL_UnitLevel_E[Employment basis],$C9),"")</f>
        <v/>
      </c>
      <c r="T9" s="12" t="str">
        <f>IFERROR(AVERAGEIFS(TBL_UnitLevel_E[Weekly pay],TBL_UnitLevel_E[Active],"Y",TBL_UnitLevel_E[Gender],T$4,TBL_UnitLevel_E[Employment basis],$C9),"")</f>
        <v/>
      </c>
      <c r="U9" s="12" t="str">
        <f>IFERROR(AVERAGEIFS(TBL_UnitLevel_E[Weekly pay],TBL_UnitLevel_E[Active],"Y",TBL_UnitLevel_E[Gender],U$4,TBL_UnitLevel_E[Employment basis],$C9),"")</f>
        <v/>
      </c>
      <c r="V9" s="13" t="str">
        <f t="shared" si="5"/>
        <v/>
      </c>
      <c r="W9" s="13" t="str">
        <f t="shared" si="5"/>
        <v/>
      </c>
      <c r="X9" s="13" t="str">
        <f t="shared" si="5"/>
        <v/>
      </c>
      <c r="Y9" s="13" t="str">
        <f t="shared" si="6"/>
        <v/>
      </c>
      <c r="Z9" s="13" t="str">
        <f t="shared" si="0"/>
        <v/>
      </c>
      <c r="AA9" s="13" t="str">
        <f t="shared" si="0"/>
        <v/>
      </c>
      <c r="AB9" s="13" t="str">
        <f t="shared" si="7"/>
        <v/>
      </c>
      <c r="AC9" s="13" t="str">
        <f t="shared" si="1"/>
        <v/>
      </c>
      <c r="AD9" s="13" t="str">
        <f t="shared" si="1"/>
        <v/>
      </c>
      <c r="AE9" s="13" t="str">
        <f t="shared" si="8"/>
        <v/>
      </c>
      <c r="AF9" s="13" t="str">
        <f t="shared" si="2"/>
        <v/>
      </c>
      <c r="AG9" s="13" t="str">
        <f t="shared" si="2"/>
        <v/>
      </c>
      <c r="AH9" s="13" t="str">
        <f t="shared" si="9"/>
        <v/>
      </c>
      <c r="AI9" s="13" t="str">
        <f t="shared" si="3"/>
        <v/>
      </c>
      <c r="AJ9" s="13" t="str">
        <f t="shared" si="3"/>
        <v/>
      </c>
      <c r="AK9" s="13" t="str">
        <f t="shared" si="10"/>
        <v/>
      </c>
      <c r="AL9" s="13" t="str">
        <f t="shared" si="4"/>
        <v/>
      </c>
      <c r="AM9" s="13" t="str">
        <f t="shared" si="4"/>
        <v/>
      </c>
    </row>
    <row r="10" spans="2:39" x14ac:dyDescent="0.25">
      <c r="B10" s="18" t="s">
        <v>53</v>
      </c>
      <c r="C10" s="18" t="s">
        <v>58</v>
      </c>
      <c r="D10" s="12">
        <f t="array" ref="D10">IFERROR(MEDIAN(IF((TBL_UnitLevel_E[Active]="Y")*(TBL_UnitLevel_E[Gender]=D$4)*(TBL_UnitLevel_E[Employment basis]=$C10),TBL_UnitLevel_E[Base salary])),"")</f>
        <v>0</v>
      </c>
      <c r="E10" s="12">
        <f t="array" ref="E10">IFERROR(MEDIAN(IF((TBL_UnitLevel_E[Active]="Y")*(TBL_UnitLevel_E[Gender]=E$4)*(TBL_UnitLevel_E[Employment basis]=$C10),TBL_UnitLevel_E[Base salary])),"")</f>
        <v>0</v>
      </c>
      <c r="F10" s="12">
        <f t="array" ref="F10">IFERROR(MEDIAN(IF((TBL_UnitLevel_E[Active]="Y")*(TBL_UnitLevel_E[Gender]=F$4)*(TBL_UnitLevel_E[Employment basis]=$C10),TBL_UnitLevel_E[Base salary])),"")</f>
        <v>0</v>
      </c>
      <c r="G10" s="12">
        <f t="array" ref="G10">IFERROR(MEDIAN(IF((TBL_UnitLevel_E[Active]="Y")*(TBL_UnitLevel_E[Gender]=G$4)*(TBL_UnitLevel_E[Employment basis]=$C10),TBL_UnitLevel_E[Total remuneration])),"")</f>
        <v>0</v>
      </c>
      <c r="H10" s="12">
        <f t="array" ref="H10">IFERROR(MEDIAN(IF((TBL_UnitLevel_E[Active]="Y")*(TBL_UnitLevel_E[Gender]=H$4)*(TBL_UnitLevel_E[Employment basis]=$C10),TBL_UnitLevel_E[Total remuneration])),"")</f>
        <v>0</v>
      </c>
      <c r="I10" s="12">
        <f t="array" ref="I10">IFERROR(MEDIAN(IF((TBL_UnitLevel_E[Active]="Y")*(TBL_UnitLevel_E[Gender]=I$4)*(TBL_UnitLevel_E[Employment basis]=$C10),TBL_UnitLevel_E[Total remuneration])),"")</f>
        <v>0</v>
      </c>
      <c r="J10" s="12">
        <f t="array" ref="J10">IFERROR(MEDIAN(IF((TBL_UnitLevel_E[Active]="Y")*(TBL_UnitLevel_E[Gender]=J$4)*(TBL_UnitLevel_E[Employment basis]=$C10),TBL_UnitLevel_E[Weekly pay])),"")</f>
        <v>0</v>
      </c>
      <c r="K10" s="12">
        <f t="array" ref="K10">IFERROR(MEDIAN(IF((TBL_UnitLevel_E[Active]="Y")*(TBL_UnitLevel_E[Gender]=K$4)*(TBL_UnitLevel_E[Employment basis]=$C10),TBL_UnitLevel_E[Weekly pay])),"")</f>
        <v>0</v>
      </c>
      <c r="L10" s="12">
        <f t="array" ref="L10">IFERROR(MEDIAN(IF((TBL_UnitLevel_E[Active]="Y")*(TBL_UnitLevel_E[Gender]=L$4)*(TBL_UnitLevel_E[Employment basis]=$C10),TBL_UnitLevel_E[Weekly pay])),"")</f>
        <v>0</v>
      </c>
      <c r="M10" s="12" t="str">
        <f>IFERROR(AVERAGEIFS(TBL_UnitLevel_E[Base salary],TBL_UnitLevel_E[Active],"Y",TBL_UnitLevel_E[Gender],M$4,TBL_UnitLevel_E[Employment basis],$C10),"")</f>
        <v/>
      </c>
      <c r="N10" s="12" t="str">
        <f>IFERROR(AVERAGEIFS(TBL_UnitLevel_E[Base salary],TBL_UnitLevel_E[Active],"Y",TBL_UnitLevel_E[Gender],N$4,TBL_UnitLevel_E[Employment basis],$C10),"")</f>
        <v/>
      </c>
      <c r="O10" s="12" t="str">
        <f>IFERROR(AVERAGEIFS(TBL_UnitLevel_E[Base salary],TBL_UnitLevel_E[Active],"Y",TBL_UnitLevel_E[Gender],O$4,TBL_UnitLevel_E[Employment basis],$C10),"")</f>
        <v/>
      </c>
      <c r="P10" s="12" t="str">
        <f>IFERROR(AVERAGEIFS(TBL_UnitLevel_E[Total remuneration],TBL_UnitLevel_E[Active],"Y",TBL_UnitLevel_E[Gender],P$4,TBL_UnitLevel_E[Employment basis],$C10),"")</f>
        <v/>
      </c>
      <c r="Q10" s="12" t="str">
        <f>IFERROR(AVERAGEIFS(TBL_UnitLevel_E[Total remuneration],TBL_UnitLevel_E[Active],"Y",TBL_UnitLevel_E[Gender],Q$4,TBL_UnitLevel_E[Employment basis],$C10),"")</f>
        <v/>
      </c>
      <c r="R10" s="12" t="str">
        <f>IFERROR(AVERAGEIFS(TBL_UnitLevel_E[Total remuneration],TBL_UnitLevel_E[Active],"Y",TBL_UnitLevel_E[Gender],R$4,TBL_UnitLevel_E[Employment basis],$C10),"")</f>
        <v/>
      </c>
      <c r="S10" s="12" t="str">
        <f>IFERROR(AVERAGEIFS(TBL_UnitLevel_E[Weekly pay],TBL_UnitLevel_E[Active],"Y",TBL_UnitLevel_E[Gender],S$4,TBL_UnitLevel_E[Employment basis],$C10),"")</f>
        <v/>
      </c>
      <c r="T10" s="12" t="str">
        <f>IFERROR(AVERAGEIFS(TBL_UnitLevel_E[Weekly pay],TBL_UnitLevel_E[Active],"Y",TBL_UnitLevel_E[Gender],T$4,TBL_UnitLevel_E[Employment basis],$C10),"")</f>
        <v/>
      </c>
      <c r="U10" s="12" t="str">
        <f>IFERROR(AVERAGEIFS(TBL_UnitLevel_E[Weekly pay],TBL_UnitLevel_E[Active],"Y",TBL_UnitLevel_E[Gender],U$4,TBL_UnitLevel_E[Employment basis],$C10),"")</f>
        <v/>
      </c>
      <c r="V10" s="13" t="str">
        <f t="shared" si="5"/>
        <v/>
      </c>
      <c r="W10" s="13" t="str">
        <f t="shared" si="5"/>
        <v/>
      </c>
      <c r="X10" s="13" t="str">
        <f t="shared" si="5"/>
        <v/>
      </c>
      <c r="Y10" s="13" t="str">
        <f t="shared" si="6"/>
        <v/>
      </c>
      <c r="Z10" s="13" t="str">
        <f t="shared" si="0"/>
        <v/>
      </c>
      <c r="AA10" s="13" t="str">
        <f t="shared" si="0"/>
        <v/>
      </c>
      <c r="AB10" s="13" t="str">
        <f t="shared" si="7"/>
        <v/>
      </c>
      <c r="AC10" s="13" t="str">
        <f t="shared" si="1"/>
        <v/>
      </c>
      <c r="AD10" s="13" t="str">
        <f t="shared" si="1"/>
        <v/>
      </c>
      <c r="AE10" s="13" t="str">
        <f t="shared" si="8"/>
        <v/>
      </c>
      <c r="AF10" s="13" t="str">
        <f t="shared" si="2"/>
        <v/>
      </c>
      <c r="AG10" s="13" t="str">
        <f t="shared" si="2"/>
        <v/>
      </c>
      <c r="AH10" s="13" t="str">
        <f t="shared" si="9"/>
        <v/>
      </c>
      <c r="AI10" s="13" t="str">
        <f t="shared" si="3"/>
        <v/>
      </c>
      <c r="AJ10" s="13" t="str">
        <f t="shared" si="3"/>
        <v/>
      </c>
      <c r="AK10" s="13" t="str">
        <f t="shared" si="10"/>
        <v/>
      </c>
      <c r="AL10" s="13" t="str">
        <f t="shared" si="4"/>
        <v/>
      </c>
      <c r="AM10" s="13" t="str">
        <f t="shared" si="4"/>
        <v/>
      </c>
    </row>
    <row r="11" spans="2:39" x14ac:dyDescent="0.25">
      <c r="B11" s="18">
        <v>0</v>
      </c>
      <c r="C11" s="18" t="s">
        <v>53</v>
      </c>
      <c r="D11" s="12">
        <f t="array" ref="D11">IFERROR(MEDIAN(IF((TBL_UnitLevel_E[Active]="Y")*(TBL_UnitLevel_E[Gender]=D$4)*(VALUE(TBL_UnitLevel_E[Level])=$B11),TBL_UnitLevel_E[Base salary])),"")</f>
        <v>0</v>
      </c>
      <c r="E11" s="12">
        <f t="array" ref="E11">IFERROR(MEDIAN(IF((TBL_UnitLevel_E[Active]="Y")*(TBL_UnitLevel_E[Gender]=E$4)*(VALUE(TBL_UnitLevel_E[Level])=$B11),TBL_UnitLevel_E[Base salary])),"")</f>
        <v>0</v>
      </c>
      <c r="F11" s="12">
        <f t="array" ref="F11">IFERROR(MEDIAN(IF((TBL_UnitLevel_E[Active]="Y")*(TBL_UnitLevel_E[Gender]=F$4)*(VALUE(TBL_UnitLevel_E[Level])=$B11),TBL_UnitLevel_E[Base salary])),"")</f>
        <v>0</v>
      </c>
      <c r="G11" s="12">
        <f t="array" ref="G11">IFERROR(MEDIAN(IF((TBL_UnitLevel_E[Active]="Y")*(TBL_UnitLevel_E[Gender]=G$4)*(VALUE(TBL_UnitLevel_E[Level])=$B11),TBL_UnitLevel_E[Total remuneration])),"")</f>
        <v>0</v>
      </c>
      <c r="H11" s="12">
        <f t="array" ref="H11">IFERROR(MEDIAN(IF((TBL_UnitLevel_E[Active]="Y")*(TBL_UnitLevel_E[Gender]=H$4)*(VALUE(TBL_UnitLevel_E[Level])=$B11),TBL_UnitLevel_E[Total remuneration])),"")</f>
        <v>0</v>
      </c>
      <c r="I11" s="12">
        <f t="array" ref="I11">IFERROR(MEDIAN(IF((TBL_UnitLevel_E[Active]="Y")*(TBL_UnitLevel_E[Gender]=I$4)*(VALUE(TBL_UnitLevel_E[Level])=$B11),TBL_UnitLevel_E[Total remuneration])),"")</f>
        <v>0</v>
      </c>
      <c r="J11" s="12">
        <f t="array" ref="J11">IFERROR(MEDIAN(IF((TBL_UnitLevel_E[Active]="Y")*(TBL_UnitLevel_E[Gender]=J$4)*(VALUE(TBL_UnitLevel_E[Level])=$B11),TBL_UnitLevel_E[Weekly pay])),"")</f>
        <v>0</v>
      </c>
      <c r="K11" s="12">
        <f t="array" ref="K11">IFERROR(MEDIAN(IF((TBL_UnitLevel_E[Active]="Y")*(TBL_UnitLevel_E[Gender]=K$4)*(VALUE(TBL_UnitLevel_E[Level])=$B11),TBL_UnitLevel_E[Weekly pay])),"")</f>
        <v>0</v>
      </c>
      <c r="L11" s="12">
        <f t="array" ref="L11">IFERROR(MEDIAN(IF((TBL_UnitLevel_E[Active]="Y")*(TBL_UnitLevel_E[Gender]=L$4)*(VALUE(TBL_UnitLevel_E[Level])=$B11),TBL_UnitLevel_E[Weekly pay])),"")</f>
        <v>0</v>
      </c>
      <c r="M11" s="12" t="str">
        <f>IFERROR(AVERAGEIFS(TBL_UnitLevel_E[Base salary],TBL_UnitLevel_E[Active],"Y",TBL_UnitLevel_E[Gender],M$4,TBL_UnitLevel_E[Level],$B11),"")</f>
        <v/>
      </c>
      <c r="N11" s="12" t="str">
        <f>IFERROR(AVERAGEIFS(TBL_UnitLevel_E[Base salary],TBL_UnitLevel_E[Active],"Y",TBL_UnitLevel_E[Gender],N$4,TBL_UnitLevel_E[Level],$B11),"")</f>
        <v/>
      </c>
      <c r="O11" s="12" t="str">
        <f>IFERROR(AVERAGEIFS(TBL_UnitLevel_E[Base salary],TBL_UnitLevel_E[Active],"Y",TBL_UnitLevel_E[Gender],O$4,TBL_UnitLevel_E[Level],$B11),"")</f>
        <v/>
      </c>
      <c r="P11" s="12" t="str">
        <f>IFERROR(AVERAGEIFS(TBL_UnitLevel_E[Total remuneration],TBL_UnitLevel_E[Active],"Y",TBL_UnitLevel_E[Gender],P$4,TBL_UnitLevel_E[Level],$B11),"")</f>
        <v/>
      </c>
      <c r="Q11" s="12" t="str">
        <f>IFERROR(AVERAGEIFS(TBL_UnitLevel_E[Total remuneration],TBL_UnitLevel_E[Active],"Y",TBL_UnitLevel_E[Gender],Q$4,TBL_UnitLevel_E[Level],$B11),"")</f>
        <v/>
      </c>
      <c r="R11" s="12" t="str">
        <f>IFERROR(AVERAGEIFS(TBL_UnitLevel_E[Total remuneration],TBL_UnitLevel_E[Active],"Y",TBL_UnitLevel_E[Gender],R$4,TBL_UnitLevel_E[Level],$B11),"")</f>
        <v/>
      </c>
      <c r="S11" s="12" t="str">
        <f>IFERROR(AVERAGEIFS(TBL_UnitLevel_E[Weekly pay],TBL_UnitLevel_E[Active],"Y",TBL_UnitLevel_E[Gender],S$4,TBL_UnitLevel_E[Level],$B11),"")</f>
        <v/>
      </c>
      <c r="T11" s="12" t="str">
        <f>IFERROR(AVERAGEIFS(TBL_UnitLevel_E[Weekly pay],TBL_UnitLevel_E[Active],"Y",TBL_UnitLevel_E[Gender],T$4,TBL_UnitLevel_E[Level],$B11),"")</f>
        <v/>
      </c>
      <c r="U11" s="12" t="str">
        <f>IFERROR(AVERAGEIFS(TBL_UnitLevel_E[Weekly pay],TBL_UnitLevel_E[Active],"Y",TBL_UnitLevel_E[Gender],U$4,TBL_UnitLevel_E[Level],$B11),"")</f>
        <v/>
      </c>
      <c r="V11" s="13" t="str">
        <f t="shared" si="5"/>
        <v/>
      </c>
      <c r="W11" s="13" t="str">
        <f t="shared" si="5"/>
        <v/>
      </c>
      <c r="X11" s="13" t="str">
        <f t="shared" si="5"/>
        <v/>
      </c>
      <c r="Y11" s="13" t="str">
        <f t="shared" si="6"/>
        <v/>
      </c>
      <c r="Z11" s="13" t="str">
        <f t="shared" si="0"/>
        <v/>
      </c>
      <c r="AA11" s="13" t="str">
        <f t="shared" si="0"/>
        <v/>
      </c>
      <c r="AB11" s="13" t="str">
        <f t="shared" si="7"/>
        <v/>
      </c>
      <c r="AC11" s="13" t="str">
        <f t="shared" si="1"/>
        <v/>
      </c>
      <c r="AD11" s="13" t="str">
        <f t="shared" si="1"/>
        <v/>
      </c>
      <c r="AE11" s="13" t="str">
        <f t="shared" si="8"/>
        <v/>
      </c>
      <c r="AF11" s="13" t="str">
        <f t="shared" si="2"/>
        <v/>
      </c>
      <c r="AG11" s="13" t="str">
        <f t="shared" si="2"/>
        <v/>
      </c>
      <c r="AH11" s="13" t="str">
        <f t="shared" si="9"/>
        <v/>
      </c>
      <c r="AI11" s="13" t="str">
        <f t="shared" si="3"/>
        <v/>
      </c>
      <c r="AJ11" s="13" t="str">
        <f t="shared" si="3"/>
        <v/>
      </c>
      <c r="AK11" s="13" t="str">
        <f t="shared" si="10"/>
        <v/>
      </c>
      <c r="AL11" s="13" t="str">
        <f t="shared" si="4"/>
        <v/>
      </c>
      <c r="AM11" s="13" t="str">
        <f t="shared" si="4"/>
        <v/>
      </c>
    </row>
    <row r="12" spans="2:39" x14ac:dyDescent="0.25">
      <c r="B12" s="18">
        <v>-1</v>
      </c>
      <c r="C12" s="18" t="s">
        <v>53</v>
      </c>
      <c r="D12" s="12">
        <f t="array" ref="D12">IFERROR(MEDIAN(IF((TBL_UnitLevel_E[Active]="Y")*(TBL_UnitLevel_E[Gender]=D$4)*(VALUE(TBL_UnitLevel_E[Level])=$B12),TBL_UnitLevel_E[Base salary])),"")</f>
        <v>0</v>
      </c>
      <c r="E12" s="12">
        <f t="array" ref="E12">IFERROR(MEDIAN(IF((TBL_UnitLevel_E[Active]="Y")*(TBL_UnitLevel_E[Gender]=E$4)*(VALUE(TBL_UnitLevel_E[Level])=$B12),TBL_UnitLevel_E[Base salary])),"")</f>
        <v>0</v>
      </c>
      <c r="F12" s="12">
        <f t="array" ref="F12">IFERROR(MEDIAN(IF((TBL_UnitLevel_E[Active]="Y")*(TBL_UnitLevel_E[Gender]=F$4)*(VALUE(TBL_UnitLevel_E[Level])=$B12),TBL_UnitLevel_E[Base salary])),"")</f>
        <v>0</v>
      </c>
      <c r="G12" s="12">
        <f t="array" ref="G12">IFERROR(MEDIAN(IF((TBL_UnitLevel_E[Active]="Y")*(TBL_UnitLevel_E[Gender]=G$4)*(VALUE(TBL_UnitLevel_E[Level])=$B12),TBL_UnitLevel_E[Total remuneration])),"")</f>
        <v>0</v>
      </c>
      <c r="H12" s="12">
        <f t="array" ref="H12">IFERROR(MEDIAN(IF((TBL_UnitLevel_E[Active]="Y")*(TBL_UnitLevel_E[Gender]=H$4)*(VALUE(TBL_UnitLevel_E[Level])=$B12),TBL_UnitLevel_E[Total remuneration])),"")</f>
        <v>0</v>
      </c>
      <c r="I12" s="12">
        <f t="array" ref="I12">IFERROR(MEDIAN(IF((TBL_UnitLevel_E[Active]="Y")*(TBL_UnitLevel_E[Gender]=I$4)*(VALUE(TBL_UnitLevel_E[Level])=$B12),TBL_UnitLevel_E[Total remuneration])),"")</f>
        <v>0</v>
      </c>
      <c r="J12" s="12">
        <f t="array" ref="J12">IFERROR(MEDIAN(IF((TBL_UnitLevel_E[Active]="Y")*(TBL_UnitLevel_E[Gender]=J$4)*(VALUE(TBL_UnitLevel_E[Level])=$B12),TBL_UnitLevel_E[Weekly pay])),"")</f>
        <v>0</v>
      </c>
      <c r="K12" s="12">
        <f t="array" ref="K12">IFERROR(MEDIAN(IF((TBL_UnitLevel_E[Active]="Y")*(TBL_UnitLevel_E[Gender]=K$4)*(VALUE(TBL_UnitLevel_E[Level])=$B12),TBL_UnitLevel_E[Weekly pay])),"")</f>
        <v>0</v>
      </c>
      <c r="L12" s="12">
        <f t="array" ref="L12">IFERROR(MEDIAN(IF((TBL_UnitLevel_E[Active]="Y")*(TBL_UnitLevel_E[Gender]=L$4)*(VALUE(TBL_UnitLevel_E[Level])=$B12),TBL_UnitLevel_E[Weekly pay])),"")</f>
        <v>0</v>
      </c>
      <c r="M12" s="12" t="str">
        <f>IFERROR(AVERAGEIFS(TBL_UnitLevel_E[Base salary],TBL_UnitLevel_E[Active],"Y",TBL_UnitLevel_E[Gender],M$4,TBL_UnitLevel_E[Level],$B12),"")</f>
        <v/>
      </c>
      <c r="N12" s="12" t="str">
        <f>IFERROR(AVERAGEIFS(TBL_UnitLevel_E[Base salary],TBL_UnitLevel_E[Active],"Y",TBL_UnitLevel_E[Gender],N$4,TBL_UnitLevel_E[Level],$B12),"")</f>
        <v/>
      </c>
      <c r="O12" s="12" t="str">
        <f>IFERROR(AVERAGEIFS(TBL_UnitLevel_E[Base salary],TBL_UnitLevel_E[Active],"Y",TBL_UnitLevel_E[Gender],O$4,TBL_UnitLevel_E[Level],$B12),"")</f>
        <v/>
      </c>
      <c r="P12" s="12" t="str">
        <f>IFERROR(AVERAGEIFS(TBL_UnitLevel_E[Total remuneration],TBL_UnitLevel_E[Active],"Y",TBL_UnitLevel_E[Gender],P$4,TBL_UnitLevel_E[Level],$B12),"")</f>
        <v/>
      </c>
      <c r="Q12" s="12" t="str">
        <f>IFERROR(AVERAGEIFS(TBL_UnitLevel_E[Total remuneration],TBL_UnitLevel_E[Active],"Y",TBL_UnitLevel_E[Gender],Q$4,TBL_UnitLevel_E[Level],$B12),"")</f>
        <v/>
      </c>
      <c r="R12" s="12" t="str">
        <f>IFERROR(AVERAGEIFS(TBL_UnitLevel_E[Total remuneration],TBL_UnitLevel_E[Active],"Y",TBL_UnitLevel_E[Gender],R$4,TBL_UnitLevel_E[Level],$B12),"")</f>
        <v/>
      </c>
      <c r="S12" s="12" t="str">
        <f>IFERROR(AVERAGEIFS(TBL_UnitLevel_E[Weekly pay],TBL_UnitLevel_E[Active],"Y",TBL_UnitLevel_E[Gender],S$4,TBL_UnitLevel_E[Level],$B12),"")</f>
        <v/>
      </c>
      <c r="T12" s="12" t="str">
        <f>IFERROR(AVERAGEIFS(TBL_UnitLevel_E[Weekly pay],TBL_UnitLevel_E[Active],"Y",TBL_UnitLevel_E[Gender],T$4,TBL_UnitLevel_E[Level],$B12),"")</f>
        <v/>
      </c>
      <c r="U12" s="12" t="str">
        <f>IFERROR(AVERAGEIFS(TBL_UnitLevel_E[Weekly pay],TBL_UnitLevel_E[Active],"Y",TBL_UnitLevel_E[Gender],U$4,TBL_UnitLevel_E[Level],$B12),"")</f>
        <v/>
      </c>
      <c r="V12" s="13" t="str">
        <f t="shared" si="5"/>
        <v/>
      </c>
      <c r="W12" s="13" t="str">
        <f t="shared" si="5"/>
        <v/>
      </c>
      <c r="X12" s="13" t="str">
        <f t="shared" si="5"/>
        <v/>
      </c>
      <c r="Y12" s="13" t="str">
        <f t="shared" si="6"/>
        <v/>
      </c>
      <c r="Z12" s="13" t="str">
        <f t="shared" si="0"/>
        <v/>
      </c>
      <c r="AA12" s="13" t="str">
        <f t="shared" si="0"/>
        <v/>
      </c>
      <c r="AB12" s="13" t="str">
        <f t="shared" si="7"/>
        <v/>
      </c>
      <c r="AC12" s="13" t="str">
        <f t="shared" si="1"/>
        <v/>
      </c>
      <c r="AD12" s="13" t="str">
        <f t="shared" si="1"/>
        <v/>
      </c>
      <c r="AE12" s="13" t="str">
        <f t="shared" si="8"/>
        <v/>
      </c>
      <c r="AF12" s="13" t="str">
        <f t="shared" si="2"/>
        <v/>
      </c>
      <c r="AG12" s="13" t="str">
        <f t="shared" si="2"/>
        <v/>
      </c>
      <c r="AH12" s="13" t="str">
        <f t="shared" si="9"/>
        <v/>
      </c>
      <c r="AI12" s="13" t="str">
        <f t="shared" si="3"/>
        <v/>
      </c>
      <c r="AJ12" s="13" t="str">
        <f t="shared" si="3"/>
        <v/>
      </c>
      <c r="AK12" s="13" t="str">
        <f t="shared" si="10"/>
        <v/>
      </c>
      <c r="AL12" s="13" t="str">
        <f t="shared" si="4"/>
        <v/>
      </c>
      <c r="AM12" s="13" t="str">
        <f t="shared" si="4"/>
        <v/>
      </c>
    </row>
    <row r="13" spans="2:39" x14ac:dyDescent="0.25">
      <c r="B13" s="18">
        <v>-2</v>
      </c>
      <c r="C13" s="18" t="s">
        <v>53</v>
      </c>
      <c r="D13" s="12">
        <f t="array" ref="D13">IFERROR(MEDIAN(IF((TBL_UnitLevel_E[Active]="Y")*(TBL_UnitLevel_E[Gender]=D$4)*(VALUE(TBL_UnitLevel_E[Level])=$B13),TBL_UnitLevel_E[Base salary])),"")</f>
        <v>0</v>
      </c>
      <c r="E13" s="12">
        <f t="array" ref="E13">IFERROR(MEDIAN(IF((TBL_UnitLevel_E[Active]="Y")*(TBL_UnitLevel_E[Gender]=E$4)*(VALUE(TBL_UnitLevel_E[Level])=$B13),TBL_UnitLevel_E[Base salary])),"")</f>
        <v>0</v>
      </c>
      <c r="F13" s="12">
        <f t="array" ref="F13">IFERROR(MEDIAN(IF((TBL_UnitLevel_E[Active]="Y")*(TBL_UnitLevel_E[Gender]=F$4)*(VALUE(TBL_UnitLevel_E[Level])=$B13),TBL_UnitLevel_E[Base salary])),"")</f>
        <v>0</v>
      </c>
      <c r="G13" s="12">
        <f t="array" ref="G13">IFERROR(MEDIAN(IF((TBL_UnitLevel_E[Active]="Y")*(TBL_UnitLevel_E[Gender]=G$4)*(VALUE(TBL_UnitLevel_E[Level])=$B13),TBL_UnitLevel_E[Total remuneration])),"")</f>
        <v>0</v>
      </c>
      <c r="H13" s="12">
        <f t="array" ref="H13">IFERROR(MEDIAN(IF((TBL_UnitLevel_E[Active]="Y")*(TBL_UnitLevel_E[Gender]=H$4)*(VALUE(TBL_UnitLevel_E[Level])=$B13),TBL_UnitLevel_E[Total remuneration])),"")</f>
        <v>0</v>
      </c>
      <c r="I13" s="12">
        <f t="array" ref="I13">IFERROR(MEDIAN(IF((TBL_UnitLevel_E[Active]="Y")*(TBL_UnitLevel_E[Gender]=I$4)*(VALUE(TBL_UnitLevel_E[Level])=$B13),TBL_UnitLevel_E[Total remuneration])),"")</f>
        <v>0</v>
      </c>
      <c r="J13" s="12">
        <f t="array" ref="J13">IFERROR(MEDIAN(IF((TBL_UnitLevel_E[Active]="Y")*(TBL_UnitLevel_E[Gender]=J$4)*(VALUE(TBL_UnitLevel_E[Level])=$B13),TBL_UnitLevel_E[Weekly pay])),"")</f>
        <v>0</v>
      </c>
      <c r="K13" s="12">
        <f t="array" ref="K13">IFERROR(MEDIAN(IF((TBL_UnitLevel_E[Active]="Y")*(TBL_UnitLevel_E[Gender]=K$4)*(VALUE(TBL_UnitLevel_E[Level])=$B13),TBL_UnitLevel_E[Weekly pay])),"")</f>
        <v>0</v>
      </c>
      <c r="L13" s="12">
        <f t="array" ref="L13">IFERROR(MEDIAN(IF((TBL_UnitLevel_E[Active]="Y")*(TBL_UnitLevel_E[Gender]=L$4)*(VALUE(TBL_UnitLevel_E[Level])=$B13),TBL_UnitLevel_E[Weekly pay])),"")</f>
        <v>0</v>
      </c>
      <c r="M13" s="12" t="str">
        <f>IFERROR(AVERAGEIFS(TBL_UnitLevel_E[Base salary],TBL_UnitLevel_E[Active],"Y",TBL_UnitLevel_E[Gender],M$4,TBL_UnitLevel_E[Level],$B13),"")</f>
        <v/>
      </c>
      <c r="N13" s="12" t="str">
        <f>IFERROR(AVERAGEIFS(TBL_UnitLevel_E[Base salary],TBL_UnitLevel_E[Active],"Y",TBL_UnitLevel_E[Gender],N$4,TBL_UnitLevel_E[Level],$B13),"")</f>
        <v/>
      </c>
      <c r="O13" s="12" t="str">
        <f>IFERROR(AVERAGEIFS(TBL_UnitLevel_E[Base salary],TBL_UnitLevel_E[Active],"Y",TBL_UnitLevel_E[Gender],O$4,TBL_UnitLevel_E[Level],$B13),"")</f>
        <v/>
      </c>
      <c r="P13" s="12" t="str">
        <f>IFERROR(AVERAGEIFS(TBL_UnitLevel_E[Total remuneration],TBL_UnitLevel_E[Active],"Y",TBL_UnitLevel_E[Gender],P$4,TBL_UnitLevel_E[Level],$B13),"")</f>
        <v/>
      </c>
      <c r="Q13" s="12" t="str">
        <f>IFERROR(AVERAGEIFS(TBL_UnitLevel_E[Total remuneration],TBL_UnitLevel_E[Active],"Y",TBL_UnitLevel_E[Gender],Q$4,TBL_UnitLevel_E[Level],$B13),"")</f>
        <v/>
      </c>
      <c r="R13" s="12" t="str">
        <f>IFERROR(AVERAGEIFS(TBL_UnitLevel_E[Total remuneration],TBL_UnitLevel_E[Active],"Y",TBL_UnitLevel_E[Gender],R$4,TBL_UnitLevel_E[Level],$B13),"")</f>
        <v/>
      </c>
      <c r="S13" s="12" t="str">
        <f>IFERROR(AVERAGEIFS(TBL_UnitLevel_E[Weekly pay],TBL_UnitLevel_E[Active],"Y",TBL_UnitLevel_E[Gender],S$4,TBL_UnitLevel_E[Level],$B13),"")</f>
        <v/>
      </c>
      <c r="T13" s="12" t="str">
        <f>IFERROR(AVERAGEIFS(TBL_UnitLevel_E[Weekly pay],TBL_UnitLevel_E[Active],"Y",TBL_UnitLevel_E[Gender],T$4,TBL_UnitLevel_E[Level],$B13),"")</f>
        <v/>
      </c>
      <c r="U13" s="12" t="str">
        <f>IFERROR(AVERAGEIFS(TBL_UnitLevel_E[Weekly pay],TBL_UnitLevel_E[Active],"Y",TBL_UnitLevel_E[Gender],U$4,TBL_UnitLevel_E[Level],$B13),"")</f>
        <v/>
      </c>
      <c r="V13" s="13" t="str">
        <f t="shared" si="5"/>
        <v/>
      </c>
      <c r="W13" s="13" t="str">
        <f t="shared" si="5"/>
        <v/>
      </c>
      <c r="X13" s="13" t="str">
        <f t="shared" si="5"/>
        <v/>
      </c>
      <c r="Y13" s="13" t="str">
        <f t="shared" si="6"/>
        <v/>
      </c>
      <c r="Z13" s="13" t="str">
        <f t="shared" si="0"/>
        <v/>
      </c>
      <c r="AA13" s="13" t="str">
        <f t="shared" si="0"/>
        <v/>
      </c>
      <c r="AB13" s="13" t="str">
        <f t="shared" si="7"/>
        <v/>
      </c>
      <c r="AC13" s="13" t="str">
        <f t="shared" si="1"/>
        <v/>
      </c>
      <c r="AD13" s="13" t="str">
        <f t="shared" si="1"/>
        <v/>
      </c>
      <c r="AE13" s="13" t="str">
        <f t="shared" si="8"/>
        <v/>
      </c>
      <c r="AF13" s="13" t="str">
        <f t="shared" si="2"/>
        <v/>
      </c>
      <c r="AG13" s="13" t="str">
        <f t="shared" si="2"/>
        <v/>
      </c>
      <c r="AH13" s="13" t="str">
        <f t="shared" si="9"/>
        <v/>
      </c>
      <c r="AI13" s="13" t="str">
        <f t="shared" si="3"/>
        <v/>
      </c>
      <c r="AJ13" s="13" t="str">
        <f t="shared" si="3"/>
        <v/>
      </c>
      <c r="AK13" s="13" t="str">
        <f t="shared" si="10"/>
        <v/>
      </c>
      <c r="AL13" s="13" t="str">
        <f t="shared" si="4"/>
        <v/>
      </c>
      <c r="AM13" s="13" t="str">
        <f t="shared" si="4"/>
        <v/>
      </c>
    </row>
    <row r="14" spans="2:39" x14ac:dyDescent="0.25">
      <c r="B14" s="18">
        <v>-3</v>
      </c>
      <c r="C14" s="18" t="s">
        <v>53</v>
      </c>
      <c r="D14" s="12">
        <f t="array" ref="D14">IFERROR(MEDIAN(IF((TBL_UnitLevel_E[Active]="Y")*(TBL_UnitLevel_E[Gender]=D$4)*(VALUE(TBL_UnitLevel_E[Level])=$B14),TBL_UnitLevel_E[Base salary])),"")</f>
        <v>0</v>
      </c>
      <c r="E14" s="12">
        <f t="array" ref="E14">IFERROR(MEDIAN(IF((TBL_UnitLevel_E[Active]="Y")*(TBL_UnitLevel_E[Gender]=E$4)*(VALUE(TBL_UnitLevel_E[Level])=$B14),TBL_UnitLevel_E[Base salary])),"")</f>
        <v>0</v>
      </c>
      <c r="F14" s="12">
        <f t="array" ref="F14">IFERROR(MEDIAN(IF((TBL_UnitLevel_E[Active]="Y")*(TBL_UnitLevel_E[Gender]=F$4)*(VALUE(TBL_UnitLevel_E[Level])=$B14),TBL_UnitLevel_E[Base salary])),"")</f>
        <v>0</v>
      </c>
      <c r="G14" s="12">
        <f t="array" ref="G14">IFERROR(MEDIAN(IF((TBL_UnitLevel_E[Active]="Y")*(TBL_UnitLevel_E[Gender]=G$4)*(VALUE(TBL_UnitLevel_E[Level])=$B14),TBL_UnitLevel_E[Total remuneration])),"")</f>
        <v>0</v>
      </c>
      <c r="H14" s="12">
        <f t="array" ref="H14">IFERROR(MEDIAN(IF((TBL_UnitLevel_E[Active]="Y")*(TBL_UnitLevel_E[Gender]=H$4)*(VALUE(TBL_UnitLevel_E[Level])=$B14),TBL_UnitLevel_E[Total remuneration])),"")</f>
        <v>0</v>
      </c>
      <c r="I14" s="12">
        <f t="array" ref="I14">IFERROR(MEDIAN(IF((TBL_UnitLevel_E[Active]="Y")*(TBL_UnitLevel_E[Gender]=I$4)*(VALUE(TBL_UnitLevel_E[Level])=$B14),TBL_UnitLevel_E[Total remuneration])),"")</f>
        <v>0</v>
      </c>
      <c r="J14" s="12">
        <f t="array" ref="J14">IFERROR(MEDIAN(IF((TBL_UnitLevel_E[Active]="Y")*(TBL_UnitLevel_E[Gender]=J$4)*(VALUE(TBL_UnitLevel_E[Level])=$B14),TBL_UnitLevel_E[Weekly pay])),"")</f>
        <v>0</v>
      </c>
      <c r="K14" s="12">
        <f t="array" ref="K14">IFERROR(MEDIAN(IF((TBL_UnitLevel_E[Active]="Y")*(TBL_UnitLevel_E[Gender]=K$4)*(VALUE(TBL_UnitLevel_E[Level])=$B14),TBL_UnitLevel_E[Weekly pay])),"")</f>
        <v>0</v>
      </c>
      <c r="L14" s="12">
        <f t="array" ref="L14">IFERROR(MEDIAN(IF((TBL_UnitLevel_E[Active]="Y")*(TBL_UnitLevel_E[Gender]=L$4)*(VALUE(TBL_UnitLevel_E[Level])=$B14),TBL_UnitLevel_E[Weekly pay])),"")</f>
        <v>0</v>
      </c>
      <c r="M14" s="12" t="str">
        <f>IFERROR(AVERAGEIFS(TBL_UnitLevel_E[Base salary],TBL_UnitLevel_E[Active],"Y",TBL_UnitLevel_E[Gender],M$4,TBL_UnitLevel_E[Level],$B14),"")</f>
        <v/>
      </c>
      <c r="N14" s="12" t="str">
        <f>IFERROR(AVERAGEIFS(TBL_UnitLevel_E[Base salary],TBL_UnitLevel_E[Active],"Y",TBL_UnitLevel_E[Gender],N$4,TBL_UnitLevel_E[Level],$B14),"")</f>
        <v/>
      </c>
      <c r="O14" s="12" t="str">
        <f>IFERROR(AVERAGEIFS(TBL_UnitLevel_E[Base salary],TBL_UnitLevel_E[Active],"Y",TBL_UnitLevel_E[Gender],O$4,TBL_UnitLevel_E[Level],$B14),"")</f>
        <v/>
      </c>
      <c r="P14" s="12" t="str">
        <f>IFERROR(AVERAGEIFS(TBL_UnitLevel_E[Total remuneration],TBL_UnitLevel_E[Active],"Y",TBL_UnitLevel_E[Gender],P$4,TBL_UnitLevel_E[Level],$B14),"")</f>
        <v/>
      </c>
      <c r="Q14" s="12" t="str">
        <f>IFERROR(AVERAGEIFS(TBL_UnitLevel_E[Total remuneration],TBL_UnitLevel_E[Active],"Y",TBL_UnitLevel_E[Gender],Q$4,TBL_UnitLevel_E[Level],$B14),"")</f>
        <v/>
      </c>
      <c r="R14" s="12" t="str">
        <f>IFERROR(AVERAGEIFS(TBL_UnitLevel_E[Total remuneration],TBL_UnitLevel_E[Active],"Y",TBL_UnitLevel_E[Gender],R$4,TBL_UnitLevel_E[Level],$B14),"")</f>
        <v/>
      </c>
      <c r="S14" s="12" t="str">
        <f>IFERROR(AVERAGEIFS(TBL_UnitLevel_E[Weekly pay],TBL_UnitLevel_E[Active],"Y",TBL_UnitLevel_E[Gender],S$4,TBL_UnitLevel_E[Level],$B14),"")</f>
        <v/>
      </c>
      <c r="T14" s="12" t="str">
        <f>IFERROR(AVERAGEIFS(TBL_UnitLevel_E[Weekly pay],TBL_UnitLevel_E[Active],"Y",TBL_UnitLevel_E[Gender],T$4,TBL_UnitLevel_E[Level],$B14),"")</f>
        <v/>
      </c>
      <c r="U14" s="12" t="str">
        <f>IFERROR(AVERAGEIFS(TBL_UnitLevel_E[Weekly pay],TBL_UnitLevel_E[Active],"Y",TBL_UnitLevel_E[Gender],U$4,TBL_UnitLevel_E[Level],$B14),"")</f>
        <v/>
      </c>
      <c r="V14" s="13" t="str">
        <f t="shared" si="5"/>
        <v/>
      </c>
      <c r="W14" s="13" t="str">
        <f t="shared" si="5"/>
        <v/>
      </c>
      <c r="X14" s="13" t="str">
        <f t="shared" si="5"/>
        <v/>
      </c>
      <c r="Y14" s="13" t="str">
        <f t="shared" si="6"/>
        <v/>
      </c>
      <c r="Z14" s="13" t="str">
        <f t="shared" si="0"/>
        <v/>
      </c>
      <c r="AA14" s="13" t="str">
        <f t="shared" si="0"/>
        <v/>
      </c>
      <c r="AB14" s="13" t="str">
        <f t="shared" si="7"/>
        <v/>
      </c>
      <c r="AC14" s="13" t="str">
        <f t="shared" si="1"/>
        <v/>
      </c>
      <c r="AD14" s="13" t="str">
        <f t="shared" si="1"/>
        <v/>
      </c>
      <c r="AE14" s="13" t="str">
        <f t="shared" si="8"/>
        <v/>
      </c>
      <c r="AF14" s="13" t="str">
        <f t="shared" si="2"/>
        <v/>
      </c>
      <c r="AG14" s="13" t="str">
        <f t="shared" si="2"/>
        <v/>
      </c>
      <c r="AH14" s="13" t="str">
        <f t="shared" si="9"/>
        <v/>
      </c>
      <c r="AI14" s="13" t="str">
        <f t="shared" si="3"/>
        <v/>
      </c>
      <c r="AJ14" s="13" t="str">
        <f t="shared" si="3"/>
        <v/>
      </c>
      <c r="AK14" s="13" t="str">
        <f t="shared" si="10"/>
        <v/>
      </c>
      <c r="AL14" s="13" t="str">
        <f t="shared" si="4"/>
        <v/>
      </c>
      <c r="AM14" s="13" t="str">
        <f t="shared" si="4"/>
        <v/>
      </c>
    </row>
    <row r="15" spans="2:39" x14ac:dyDescent="0.25">
      <c r="B15" s="18">
        <v>-4</v>
      </c>
      <c r="C15" s="18" t="s">
        <v>53</v>
      </c>
      <c r="D15" s="12">
        <f t="array" ref="D15">IFERROR(MEDIAN(IF((TBL_UnitLevel_E[Active]="Y")*(TBL_UnitLevel_E[Gender]=D$4)*(VALUE(TBL_UnitLevel_E[Level])=$B15),TBL_UnitLevel_E[Base salary])),"")</f>
        <v>0</v>
      </c>
      <c r="E15" s="12">
        <f t="array" ref="E15">IFERROR(MEDIAN(IF((TBL_UnitLevel_E[Active]="Y")*(TBL_UnitLevel_E[Gender]=E$4)*(VALUE(TBL_UnitLevel_E[Level])=$B15),TBL_UnitLevel_E[Base salary])),"")</f>
        <v>0</v>
      </c>
      <c r="F15" s="12">
        <f t="array" ref="F15">IFERROR(MEDIAN(IF((TBL_UnitLevel_E[Active]="Y")*(TBL_UnitLevel_E[Gender]=F$4)*(VALUE(TBL_UnitLevel_E[Level])=$B15),TBL_UnitLevel_E[Base salary])),"")</f>
        <v>0</v>
      </c>
      <c r="G15" s="12">
        <f t="array" ref="G15">IFERROR(MEDIAN(IF((TBL_UnitLevel_E[Active]="Y")*(TBL_UnitLevel_E[Gender]=G$4)*(VALUE(TBL_UnitLevel_E[Level])=$B15),TBL_UnitLevel_E[Total remuneration])),"")</f>
        <v>0</v>
      </c>
      <c r="H15" s="12">
        <f t="array" ref="H15">IFERROR(MEDIAN(IF((TBL_UnitLevel_E[Active]="Y")*(TBL_UnitLevel_E[Gender]=H$4)*(VALUE(TBL_UnitLevel_E[Level])=$B15),TBL_UnitLevel_E[Total remuneration])),"")</f>
        <v>0</v>
      </c>
      <c r="I15" s="12">
        <f t="array" ref="I15">IFERROR(MEDIAN(IF((TBL_UnitLevel_E[Active]="Y")*(TBL_UnitLevel_E[Gender]=I$4)*(VALUE(TBL_UnitLevel_E[Level])=$B15),TBL_UnitLevel_E[Total remuneration])),"")</f>
        <v>0</v>
      </c>
      <c r="J15" s="12">
        <f t="array" ref="J15">IFERROR(MEDIAN(IF((TBL_UnitLevel_E[Active]="Y")*(TBL_UnitLevel_E[Gender]=J$4)*(VALUE(TBL_UnitLevel_E[Level])=$B15),TBL_UnitLevel_E[Weekly pay])),"")</f>
        <v>0</v>
      </c>
      <c r="K15" s="12">
        <f t="array" ref="K15">IFERROR(MEDIAN(IF((TBL_UnitLevel_E[Active]="Y")*(TBL_UnitLevel_E[Gender]=K$4)*(VALUE(TBL_UnitLevel_E[Level])=$B15),TBL_UnitLevel_E[Weekly pay])),"")</f>
        <v>0</v>
      </c>
      <c r="L15" s="12">
        <f t="array" ref="L15">IFERROR(MEDIAN(IF((TBL_UnitLevel_E[Active]="Y")*(TBL_UnitLevel_E[Gender]=L$4)*(VALUE(TBL_UnitLevel_E[Level])=$B15),TBL_UnitLevel_E[Weekly pay])),"")</f>
        <v>0</v>
      </c>
      <c r="M15" s="12" t="str">
        <f>IFERROR(AVERAGEIFS(TBL_UnitLevel_E[Base salary],TBL_UnitLevel_E[Active],"Y",TBL_UnitLevel_E[Gender],M$4,TBL_UnitLevel_E[Level],$B15),"")</f>
        <v/>
      </c>
      <c r="N15" s="12" t="str">
        <f>IFERROR(AVERAGEIFS(TBL_UnitLevel_E[Base salary],TBL_UnitLevel_E[Active],"Y",TBL_UnitLevel_E[Gender],N$4,TBL_UnitLevel_E[Level],$B15),"")</f>
        <v/>
      </c>
      <c r="O15" s="12" t="str">
        <f>IFERROR(AVERAGEIFS(TBL_UnitLevel_E[Base salary],TBL_UnitLevel_E[Active],"Y",TBL_UnitLevel_E[Gender],O$4,TBL_UnitLevel_E[Level],$B15),"")</f>
        <v/>
      </c>
      <c r="P15" s="12" t="str">
        <f>IFERROR(AVERAGEIFS(TBL_UnitLevel_E[Total remuneration],TBL_UnitLevel_E[Active],"Y",TBL_UnitLevel_E[Gender],P$4,TBL_UnitLevel_E[Level],$B15),"")</f>
        <v/>
      </c>
      <c r="Q15" s="12" t="str">
        <f>IFERROR(AVERAGEIFS(TBL_UnitLevel_E[Total remuneration],TBL_UnitLevel_E[Active],"Y",TBL_UnitLevel_E[Gender],Q$4,TBL_UnitLevel_E[Level],$B15),"")</f>
        <v/>
      </c>
      <c r="R15" s="12" t="str">
        <f>IFERROR(AVERAGEIFS(TBL_UnitLevel_E[Total remuneration],TBL_UnitLevel_E[Active],"Y",TBL_UnitLevel_E[Gender],R$4,TBL_UnitLevel_E[Level],$B15),"")</f>
        <v/>
      </c>
      <c r="S15" s="12" t="str">
        <f>IFERROR(AVERAGEIFS(TBL_UnitLevel_E[Weekly pay],TBL_UnitLevel_E[Active],"Y",TBL_UnitLevel_E[Gender],S$4,TBL_UnitLevel_E[Level],$B15),"")</f>
        <v/>
      </c>
      <c r="T15" s="12" t="str">
        <f>IFERROR(AVERAGEIFS(TBL_UnitLevel_E[Weekly pay],TBL_UnitLevel_E[Active],"Y",TBL_UnitLevel_E[Gender],T$4,TBL_UnitLevel_E[Level],$B15),"")</f>
        <v/>
      </c>
      <c r="U15" s="12" t="str">
        <f>IFERROR(AVERAGEIFS(TBL_UnitLevel_E[Weekly pay],TBL_UnitLevel_E[Active],"Y",TBL_UnitLevel_E[Gender],U$4,TBL_UnitLevel_E[Level],$B15),"")</f>
        <v/>
      </c>
      <c r="V15" s="13" t="str">
        <f t="shared" si="5"/>
        <v/>
      </c>
      <c r="W15" s="13" t="str">
        <f t="shared" si="5"/>
        <v/>
      </c>
      <c r="X15" s="13" t="str">
        <f t="shared" si="5"/>
        <v/>
      </c>
      <c r="Y15" s="13" t="str">
        <f t="shared" si="6"/>
        <v/>
      </c>
      <c r="Z15" s="13" t="str">
        <f t="shared" si="0"/>
        <v/>
      </c>
      <c r="AA15" s="13" t="str">
        <f t="shared" si="0"/>
        <v/>
      </c>
      <c r="AB15" s="13" t="str">
        <f t="shared" si="7"/>
        <v/>
      </c>
      <c r="AC15" s="13" t="str">
        <f t="shared" si="1"/>
        <v/>
      </c>
      <c r="AD15" s="13" t="str">
        <f t="shared" si="1"/>
        <v/>
      </c>
      <c r="AE15" s="13" t="str">
        <f t="shared" si="8"/>
        <v/>
      </c>
      <c r="AF15" s="13" t="str">
        <f t="shared" si="2"/>
        <v/>
      </c>
      <c r="AG15" s="13" t="str">
        <f t="shared" si="2"/>
        <v/>
      </c>
      <c r="AH15" s="13" t="str">
        <f t="shared" si="9"/>
        <v/>
      </c>
      <c r="AI15" s="13" t="str">
        <f t="shared" si="3"/>
        <v/>
      </c>
      <c r="AJ15" s="13" t="str">
        <f t="shared" si="3"/>
        <v/>
      </c>
      <c r="AK15" s="13" t="str">
        <f t="shared" si="10"/>
        <v/>
      </c>
      <c r="AL15" s="13" t="str">
        <f t="shared" si="4"/>
        <v/>
      </c>
      <c r="AM15" s="13" t="str">
        <f t="shared" si="4"/>
        <v/>
      </c>
    </row>
    <row r="16" spans="2:39" x14ac:dyDescent="0.25">
      <c r="B16" s="18">
        <v>-5</v>
      </c>
      <c r="C16" s="18" t="s">
        <v>53</v>
      </c>
      <c r="D16" s="12">
        <f t="array" ref="D16">IFERROR(MEDIAN(IF((TBL_UnitLevel_E[Active]="Y")*(TBL_UnitLevel_E[Gender]=D$4)*(VALUE(TBL_UnitLevel_E[Level])=$B16),TBL_UnitLevel_E[Base salary])),"")</f>
        <v>0</v>
      </c>
      <c r="E16" s="12">
        <f t="array" ref="E16">IFERROR(MEDIAN(IF((TBL_UnitLevel_E[Active]="Y")*(TBL_UnitLevel_E[Gender]=E$4)*(VALUE(TBL_UnitLevel_E[Level])=$B16),TBL_UnitLevel_E[Base salary])),"")</f>
        <v>0</v>
      </c>
      <c r="F16" s="12">
        <f t="array" ref="F16">IFERROR(MEDIAN(IF((TBL_UnitLevel_E[Active]="Y")*(TBL_UnitLevel_E[Gender]=F$4)*(VALUE(TBL_UnitLevel_E[Level])=$B16),TBL_UnitLevel_E[Base salary])),"")</f>
        <v>0</v>
      </c>
      <c r="G16" s="12">
        <f t="array" ref="G16">IFERROR(MEDIAN(IF((TBL_UnitLevel_E[Active]="Y")*(TBL_UnitLevel_E[Gender]=G$4)*(VALUE(TBL_UnitLevel_E[Level])=$B16),TBL_UnitLevel_E[Total remuneration])),"")</f>
        <v>0</v>
      </c>
      <c r="H16" s="12">
        <f t="array" ref="H16">IFERROR(MEDIAN(IF((TBL_UnitLevel_E[Active]="Y")*(TBL_UnitLevel_E[Gender]=H$4)*(VALUE(TBL_UnitLevel_E[Level])=$B16),TBL_UnitLevel_E[Total remuneration])),"")</f>
        <v>0</v>
      </c>
      <c r="I16" s="12">
        <f t="array" ref="I16">IFERROR(MEDIAN(IF((TBL_UnitLevel_E[Active]="Y")*(TBL_UnitLevel_E[Gender]=I$4)*(VALUE(TBL_UnitLevel_E[Level])=$B16),TBL_UnitLevel_E[Total remuneration])),"")</f>
        <v>0</v>
      </c>
      <c r="J16" s="12">
        <f t="array" ref="J16">IFERROR(MEDIAN(IF((TBL_UnitLevel_E[Active]="Y")*(TBL_UnitLevel_E[Gender]=J$4)*(VALUE(TBL_UnitLevel_E[Level])=$B16),TBL_UnitLevel_E[Weekly pay])),"")</f>
        <v>0</v>
      </c>
      <c r="K16" s="12">
        <f t="array" ref="K16">IFERROR(MEDIAN(IF((TBL_UnitLevel_E[Active]="Y")*(TBL_UnitLevel_E[Gender]=K$4)*(VALUE(TBL_UnitLevel_E[Level])=$B16),TBL_UnitLevel_E[Weekly pay])),"")</f>
        <v>0</v>
      </c>
      <c r="L16" s="12">
        <f t="array" ref="L16">IFERROR(MEDIAN(IF((TBL_UnitLevel_E[Active]="Y")*(TBL_UnitLevel_E[Gender]=L$4)*(VALUE(TBL_UnitLevel_E[Level])=$B16),TBL_UnitLevel_E[Weekly pay])),"")</f>
        <v>0</v>
      </c>
      <c r="M16" s="12" t="str">
        <f>IFERROR(AVERAGEIFS(TBL_UnitLevel_E[Base salary],TBL_UnitLevel_E[Active],"Y",TBL_UnitLevel_E[Gender],M$4,TBL_UnitLevel_E[Level],$B16),"")</f>
        <v/>
      </c>
      <c r="N16" s="12" t="str">
        <f>IFERROR(AVERAGEIFS(TBL_UnitLevel_E[Base salary],TBL_UnitLevel_E[Active],"Y",TBL_UnitLevel_E[Gender],N$4,TBL_UnitLevel_E[Level],$B16),"")</f>
        <v/>
      </c>
      <c r="O16" s="12" t="str">
        <f>IFERROR(AVERAGEIFS(TBL_UnitLevel_E[Base salary],TBL_UnitLevel_E[Active],"Y",TBL_UnitLevel_E[Gender],O$4,TBL_UnitLevel_E[Level],$B16),"")</f>
        <v/>
      </c>
      <c r="P16" s="12" t="str">
        <f>IFERROR(AVERAGEIFS(TBL_UnitLevel_E[Total remuneration],TBL_UnitLevel_E[Active],"Y",TBL_UnitLevel_E[Gender],P$4,TBL_UnitLevel_E[Level],$B16),"")</f>
        <v/>
      </c>
      <c r="Q16" s="12" t="str">
        <f>IFERROR(AVERAGEIFS(TBL_UnitLevel_E[Total remuneration],TBL_UnitLevel_E[Active],"Y",TBL_UnitLevel_E[Gender],Q$4,TBL_UnitLevel_E[Level],$B16),"")</f>
        <v/>
      </c>
      <c r="R16" s="12" t="str">
        <f>IFERROR(AVERAGEIFS(TBL_UnitLevel_E[Total remuneration],TBL_UnitLevel_E[Active],"Y",TBL_UnitLevel_E[Gender],R$4,TBL_UnitLevel_E[Level],$B16),"")</f>
        <v/>
      </c>
      <c r="S16" s="12" t="str">
        <f>IFERROR(AVERAGEIFS(TBL_UnitLevel_E[Weekly pay],TBL_UnitLevel_E[Active],"Y",TBL_UnitLevel_E[Gender],S$4,TBL_UnitLevel_E[Level],$B16),"")</f>
        <v/>
      </c>
      <c r="T16" s="12" t="str">
        <f>IFERROR(AVERAGEIFS(TBL_UnitLevel_E[Weekly pay],TBL_UnitLevel_E[Active],"Y",TBL_UnitLevel_E[Gender],T$4,TBL_UnitLevel_E[Level],$B16),"")</f>
        <v/>
      </c>
      <c r="U16" s="12" t="str">
        <f>IFERROR(AVERAGEIFS(TBL_UnitLevel_E[Weekly pay],TBL_UnitLevel_E[Active],"Y",TBL_UnitLevel_E[Gender],U$4,TBL_UnitLevel_E[Level],$B16),"")</f>
        <v/>
      </c>
      <c r="V16" s="13" t="str">
        <f t="shared" si="5"/>
        <v/>
      </c>
      <c r="W16" s="13" t="str">
        <f t="shared" si="5"/>
        <v/>
      </c>
      <c r="X16" s="13" t="str">
        <f t="shared" si="5"/>
        <v/>
      </c>
      <c r="Y16" s="13" t="str">
        <f t="shared" si="6"/>
        <v/>
      </c>
      <c r="Z16" s="13" t="str">
        <f t="shared" si="0"/>
        <v/>
      </c>
      <c r="AA16" s="13" t="str">
        <f t="shared" si="0"/>
        <v/>
      </c>
      <c r="AB16" s="13" t="str">
        <f t="shared" si="7"/>
        <v/>
      </c>
      <c r="AC16" s="13" t="str">
        <f t="shared" si="1"/>
        <v/>
      </c>
      <c r="AD16" s="13" t="str">
        <f t="shared" si="1"/>
        <v/>
      </c>
      <c r="AE16" s="13" t="str">
        <f t="shared" si="8"/>
        <v/>
      </c>
      <c r="AF16" s="13" t="str">
        <f t="shared" si="2"/>
        <v/>
      </c>
      <c r="AG16" s="13" t="str">
        <f t="shared" si="2"/>
        <v/>
      </c>
      <c r="AH16" s="13" t="str">
        <f t="shared" si="9"/>
        <v/>
      </c>
      <c r="AI16" s="13" t="str">
        <f t="shared" si="3"/>
        <v/>
      </c>
      <c r="AJ16" s="13" t="str">
        <f t="shared" si="3"/>
        <v/>
      </c>
      <c r="AK16" s="13" t="str">
        <f t="shared" si="10"/>
        <v/>
      </c>
      <c r="AL16" s="13" t="str">
        <f t="shared" si="4"/>
        <v/>
      </c>
      <c r="AM16" s="13" t="str">
        <f t="shared" si="4"/>
        <v/>
      </c>
    </row>
    <row r="17" spans="2:39" x14ac:dyDescent="0.25">
      <c r="B17" s="18">
        <v>-6</v>
      </c>
      <c r="C17" s="18" t="s">
        <v>53</v>
      </c>
      <c r="D17" s="12">
        <f t="array" ref="D17">IFERROR(MEDIAN(IF((TBL_UnitLevel_E[Active]="Y")*(TBL_UnitLevel_E[Gender]=D$4)*(VALUE(TBL_UnitLevel_E[Level])=$B17),TBL_UnitLevel_E[Base salary])),"")</f>
        <v>0</v>
      </c>
      <c r="E17" s="12">
        <f t="array" ref="E17">IFERROR(MEDIAN(IF((TBL_UnitLevel_E[Active]="Y")*(TBL_UnitLevel_E[Gender]=E$4)*(VALUE(TBL_UnitLevel_E[Level])=$B17),TBL_UnitLevel_E[Base salary])),"")</f>
        <v>0</v>
      </c>
      <c r="F17" s="12">
        <f t="array" ref="F17">IFERROR(MEDIAN(IF((TBL_UnitLevel_E[Active]="Y")*(TBL_UnitLevel_E[Gender]=F$4)*(VALUE(TBL_UnitLevel_E[Level])=$B17),TBL_UnitLevel_E[Base salary])),"")</f>
        <v>0</v>
      </c>
      <c r="G17" s="12">
        <f t="array" ref="G17">IFERROR(MEDIAN(IF((TBL_UnitLevel_E[Active]="Y")*(TBL_UnitLevel_E[Gender]=G$4)*(VALUE(TBL_UnitLevel_E[Level])=$B17),TBL_UnitLevel_E[Total remuneration])),"")</f>
        <v>0</v>
      </c>
      <c r="H17" s="12">
        <f t="array" ref="H17">IFERROR(MEDIAN(IF((TBL_UnitLevel_E[Active]="Y")*(TBL_UnitLevel_E[Gender]=H$4)*(VALUE(TBL_UnitLevel_E[Level])=$B17),TBL_UnitLevel_E[Total remuneration])),"")</f>
        <v>0</v>
      </c>
      <c r="I17" s="12">
        <f t="array" ref="I17">IFERROR(MEDIAN(IF((TBL_UnitLevel_E[Active]="Y")*(TBL_UnitLevel_E[Gender]=I$4)*(VALUE(TBL_UnitLevel_E[Level])=$B17),TBL_UnitLevel_E[Total remuneration])),"")</f>
        <v>0</v>
      </c>
      <c r="J17" s="12">
        <f t="array" ref="J17">IFERROR(MEDIAN(IF((TBL_UnitLevel_E[Active]="Y")*(TBL_UnitLevel_E[Gender]=J$4)*(VALUE(TBL_UnitLevel_E[Level])=$B17),TBL_UnitLevel_E[Weekly pay])),"")</f>
        <v>0</v>
      </c>
      <c r="K17" s="12">
        <f t="array" ref="K17">IFERROR(MEDIAN(IF((TBL_UnitLevel_E[Active]="Y")*(TBL_UnitLevel_E[Gender]=K$4)*(VALUE(TBL_UnitLevel_E[Level])=$B17),TBL_UnitLevel_E[Weekly pay])),"")</f>
        <v>0</v>
      </c>
      <c r="L17" s="12">
        <f t="array" ref="L17">IFERROR(MEDIAN(IF((TBL_UnitLevel_E[Active]="Y")*(TBL_UnitLevel_E[Gender]=L$4)*(VALUE(TBL_UnitLevel_E[Level])=$B17),TBL_UnitLevel_E[Weekly pay])),"")</f>
        <v>0</v>
      </c>
      <c r="M17" s="12" t="str">
        <f>IFERROR(AVERAGEIFS(TBL_UnitLevel_E[Base salary],TBL_UnitLevel_E[Active],"Y",TBL_UnitLevel_E[Gender],M$4,TBL_UnitLevel_E[Level],$B17),"")</f>
        <v/>
      </c>
      <c r="N17" s="12" t="str">
        <f>IFERROR(AVERAGEIFS(TBL_UnitLevel_E[Base salary],TBL_UnitLevel_E[Active],"Y",TBL_UnitLevel_E[Gender],N$4,TBL_UnitLevel_E[Level],$B17),"")</f>
        <v/>
      </c>
      <c r="O17" s="12" t="str">
        <f>IFERROR(AVERAGEIFS(TBL_UnitLevel_E[Base salary],TBL_UnitLevel_E[Active],"Y",TBL_UnitLevel_E[Gender],O$4,TBL_UnitLevel_E[Level],$B17),"")</f>
        <v/>
      </c>
      <c r="P17" s="12" t="str">
        <f>IFERROR(AVERAGEIFS(TBL_UnitLevel_E[Total remuneration],TBL_UnitLevel_E[Active],"Y",TBL_UnitLevel_E[Gender],P$4,TBL_UnitLevel_E[Level],$B17),"")</f>
        <v/>
      </c>
      <c r="Q17" s="12" t="str">
        <f>IFERROR(AVERAGEIFS(TBL_UnitLevel_E[Total remuneration],TBL_UnitLevel_E[Active],"Y",TBL_UnitLevel_E[Gender],Q$4,TBL_UnitLevel_E[Level],$B17),"")</f>
        <v/>
      </c>
      <c r="R17" s="12" t="str">
        <f>IFERROR(AVERAGEIFS(TBL_UnitLevel_E[Total remuneration],TBL_UnitLevel_E[Active],"Y",TBL_UnitLevel_E[Gender],R$4,TBL_UnitLevel_E[Level],$B17),"")</f>
        <v/>
      </c>
      <c r="S17" s="12" t="str">
        <f>IFERROR(AVERAGEIFS(TBL_UnitLevel_E[Weekly pay],TBL_UnitLevel_E[Active],"Y",TBL_UnitLevel_E[Gender],S$4,TBL_UnitLevel_E[Level],$B17),"")</f>
        <v/>
      </c>
      <c r="T17" s="12" t="str">
        <f>IFERROR(AVERAGEIFS(TBL_UnitLevel_E[Weekly pay],TBL_UnitLevel_E[Active],"Y",TBL_UnitLevel_E[Gender],T$4,TBL_UnitLevel_E[Level],$B17),"")</f>
        <v/>
      </c>
      <c r="U17" s="12" t="str">
        <f>IFERROR(AVERAGEIFS(TBL_UnitLevel_E[Weekly pay],TBL_UnitLevel_E[Active],"Y",TBL_UnitLevel_E[Gender],U$4,TBL_UnitLevel_E[Level],$B17),"")</f>
        <v/>
      </c>
      <c r="V17" s="13" t="str">
        <f t="shared" si="5"/>
        <v/>
      </c>
      <c r="W17" s="13" t="str">
        <f t="shared" si="5"/>
        <v/>
      </c>
      <c r="X17" s="13" t="str">
        <f t="shared" si="5"/>
        <v/>
      </c>
      <c r="Y17" s="13" t="str">
        <f t="shared" si="6"/>
        <v/>
      </c>
      <c r="Z17" s="13" t="str">
        <f t="shared" si="0"/>
        <v/>
      </c>
      <c r="AA17" s="13" t="str">
        <f t="shared" si="0"/>
        <v/>
      </c>
      <c r="AB17" s="13" t="str">
        <f t="shared" si="7"/>
        <v/>
      </c>
      <c r="AC17" s="13" t="str">
        <f t="shared" si="1"/>
        <v/>
      </c>
      <c r="AD17" s="13" t="str">
        <f t="shared" si="1"/>
        <v/>
      </c>
      <c r="AE17" s="13" t="str">
        <f t="shared" si="8"/>
        <v/>
      </c>
      <c r="AF17" s="13" t="str">
        <f t="shared" si="2"/>
        <v/>
      </c>
      <c r="AG17" s="13" t="str">
        <f t="shared" si="2"/>
        <v/>
      </c>
      <c r="AH17" s="13" t="str">
        <f t="shared" si="9"/>
        <v/>
      </c>
      <c r="AI17" s="13" t="str">
        <f t="shared" si="3"/>
        <v/>
      </c>
      <c r="AJ17" s="13" t="str">
        <f t="shared" si="3"/>
        <v/>
      </c>
      <c r="AK17" s="13" t="str">
        <f t="shared" si="10"/>
        <v/>
      </c>
      <c r="AL17" s="13" t="str">
        <f t="shared" si="4"/>
        <v/>
      </c>
      <c r="AM17" s="13" t="str">
        <f t="shared" si="4"/>
        <v/>
      </c>
    </row>
    <row r="18" spans="2:39" x14ac:dyDescent="0.25">
      <c r="B18" s="18">
        <v>-7</v>
      </c>
      <c r="C18" s="18" t="s">
        <v>53</v>
      </c>
      <c r="D18" s="12">
        <f t="array" ref="D18">IFERROR(MEDIAN(IF((TBL_UnitLevel_E[Active]="Y")*(TBL_UnitLevel_E[Gender]=D$4)*(VALUE(TBL_UnitLevel_E[Level])=$B18),TBL_UnitLevel_E[Base salary])),"")</f>
        <v>0</v>
      </c>
      <c r="E18" s="12">
        <f t="array" ref="E18">IFERROR(MEDIAN(IF((TBL_UnitLevel_E[Active]="Y")*(TBL_UnitLevel_E[Gender]=E$4)*(VALUE(TBL_UnitLevel_E[Level])=$B18),TBL_UnitLevel_E[Base salary])),"")</f>
        <v>0</v>
      </c>
      <c r="F18" s="12">
        <f t="array" ref="F18">IFERROR(MEDIAN(IF((TBL_UnitLevel_E[Active]="Y")*(TBL_UnitLevel_E[Gender]=F$4)*(VALUE(TBL_UnitLevel_E[Level])=$B18),TBL_UnitLevel_E[Base salary])),"")</f>
        <v>0</v>
      </c>
      <c r="G18" s="12">
        <f t="array" ref="G18">IFERROR(MEDIAN(IF((TBL_UnitLevel_E[Active]="Y")*(TBL_UnitLevel_E[Gender]=G$4)*(VALUE(TBL_UnitLevel_E[Level])=$B18),TBL_UnitLevel_E[Total remuneration])),"")</f>
        <v>0</v>
      </c>
      <c r="H18" s="12">
        <f t="array" ref="H18">IFERROR(MEDIAN(IF((TBL_UnitLevel_E[Active]="Y")*(TBL_UnitLevel_E[Gender]=H$4)*(VALUE(TBL_UnitLevel_E[Level])=$B18),TBL_UnitLevel_E[Total remuneration])),"")</f>
        <v>0</v>
      </c>
      <c r="I18" s="12">
        <f t="array" ref="I18">IFERROR(MEDIAN(IF((TBL_UnitLevel_E[Active]="Y")*(TBL_UnitLevel_E[Gender]=I$4)*(VALUE(TBL_UnitLevel_E[Level])=$B18),TBL_UnitLevel_E[Total remuneration])),"")</f>
        <v>0</v>
      </c>
      <c r="J18" s="12">
        <f t="array" ref="J18">IFERROR(MEDIAN(IF((TBL_UnitLevel_E[Active]="Y")*(TBL_UnitLevel_E[Gender]=J$4)*(VALUE(TBL_UnitLevel_E[Level])=$B18),TBL_UnitLevel_E[Weekly pay])),"")</f>
        <v>0</v>
      </c>
      <c r="K18" s="12">
        <f t="array" ref="K18">IFERROR(MEDIAN(IF((TBL_UnitLevel_E[Active]="Y")*(TBL_UnitLevel_E[Gender]=K$4)*(VALUE(TBL_UnitLevel_E[Level])=$B18),TBL_UnitLevel_E[Weekly pay])),"")</f>
        <v>0</v>
      </c>
      <c r="L18" s="12">
        <f t="array" ref="L18">IFERROR(MEDIAN(IF((TBL_UnitLevel_E[Active]="Y")*(TBL_UnitLevel_E[Gender]=L$4)*(VALUE(TBL_UnitLevel_E[Level])=$B18),TBL_UnitLevel_E[Weekly pay])),"")</f>
        <v>0</v>
      </c>
      <c r="M18" s="12" t="str">
        <f>IFERROR(AVERAGEIFS(TBL_UnitLevel_E[Base salary],TBL_UnitLevel_E[Active],"Y",TBL_UnitLevel_E[Gender],M$4,TBL_UnitLevel_E[Level],$B18),"")</f>
        <v/>
      </c>
      <c r="N18" s="12" t="str">
        <f>IFERROR(AVERAGEIFS(TBL_UnitLevel_E[Base salary],TBL_UnitLevel_E[Active],"Y",TBL_UnitLevel_E[Gender],N$4,TBL_UnitLevel_E[Level],$B18),"")</f>
        <v/>
      </c>
      <c r="O18" s="12" t="str">
        <f>IFERROR(AVERAGEIFS(TBL_UnitLevel_E[Base salary],TBL_UnitLevel_E[Active],"Y",TBL_UnitLevel_E[Gender],O$4,TBL_UnitLevel_E[Level],$B18),"")</f>
        <v/>
      </c>
      <c r="P18" s="12" t="str">
        <f>IFERROR(AVERAGEIFS(TBL_UnitLevel_E[Total remuneration],TBL_UnitLevel_E[Active],"Y",TBL_UnitLevel_E[Gender],P$4,TBL_UnitLevel_E[Level],$B18),"")</f>
        <v/>
      </c>
      <c r="Q18" s="12" t="str">
        <f>IFERROR(AVERAGEIFS(TBL_UnitLevel_E[Total remuneration],TBL_UnitLevel_E[Active],"Y",TBL_UnitLevel_E[Gender],Q$4,TBL_UnitLevel_E[Level],$B18),"")</f>
        <v/>
      </c>
      <c r="R18" s="12" t="str">
        <f>IFERROR(AVERAGEIFS(TBL_UnitLevel_E[Total remuneration],TBL_UnitLevel_E[Active],"Y",TBL_UnitLevel_E[Gender],R$4,TBL_UnitLevel_E[Level],$B18),"")</f>
        <v/>
      </c>
      <c r="S18" s="12" t="str">
        <f>IFERROR(AVERAGEIFS(TBL_UnitLevel_E[Weekly pay],TBL_UnitLevel_E[Active],"Y",TBL_UnitLevel_E[Gender],S$4,TBL_UnitLevel_E[Level],$B18),"")</f>
        <v/>
      </c>
      <c r="T18" s="12" t="str">
        <f>IFERROR(AVERAGEIFS(TBL_UnitLevel_E[Weekly pay],TBL_UnitLevel_E[Active],"Y",TBL_UnitLevel_E[Gender],T$4,TBL_UnitLevel_E[Level],$B18),"")</f>
        <v/>
      </c>
      <c r="U18" s="12" t="str">
        <f>IFERROR(AVERAGEIFS(TBL_UnitLevel_E[Weekly pay],TBL_UnitLevel_E[Active],"Y",TBL_UnitLevel_E[Gender],U$4,TBL_UnitLevel_E[Level],$B18),"")</f>
        <v/>
      </c>
      <c r="V18" s="13" t="str">
        <f t="shared" si="5"/>
        <v/>
      </c>
      <c r="W18" s="13" t="str">
        <f t="shared" si="5"/>
        <v/>
      </c>
      <c r="X18" s="13" t="str">
        <f t="shared" si="5"/>
        <v/>
      </c>
      <c r="Y18" s="13" t="str">
        <f t="shared" si="6"/>
        <v/>
      </c>
      <c r="Z18" s="13" t="str">
        <f t="shared" si="0"/>
        <v/>
      </c>
      <c r="AA18" s="13" t="str">
        <f t="shared" si="0"/>
        <v/>
      </c>
      <c r="AB18" s="13" t="str">
        <f t="shared" si="7"/>
        <v/>
      </c>
      <c r="AC18" s="13" t="str">
        <f t="shared" si="1"/>
        <v/>
      </c>
      <c r="AD18" s="13" t="str">
        <f t="shared" si="1"/>
        <v/>
      </c>
      <c r="AE18" s="13" t="str">
        <f t="shared" si="8"/>
        <v/>
      </c>
      <c r="AF18" s="13" t="str">
        <f t="shared" si="2"/>
        <v/>
      </c>
      <c r="AG18" s="13" t="str">
        <f t="shared" si="2"/>
        <v/>
      </c>
      <c r="AH18" s="13" t="str">
        <f t="shared" si="9"/>
        <v/>
      </c>
      <c r="AI18" s="13" t="str">
        <f t="shared" si="3"/>
        <v/>
      </c>
      <c r="AJ18" s="13" t="str">
        <f t="shared" si="3"/>
        <v/>
      </c>
      <c r="AK18" s="13" t="str">
        <f t="shared" si="10"/>
        <v/>
      </c>
      <c r="AL18" s="13" t="str">
        <f t="shared" si="4"/>
        <v/>
      </c>
      <c r="AM18" s="13" t="str">
        <f t="shared" si="4"/>
        <v/>
      </c>
    </row>
    <row r="19" spans="2:39" x14ac:dyDescent="0.25">
      <c r="B19" s="18">
        <v>-8</v>
      </c>
      <c r="C19" s="18" t="s">
        <v>53</v>
      </c>
      <c r="D19" s="12">
        <f t="array" ref="D19">IFERROR(MEDIAN(IF((TBL_UnitLevel_E[Active]="Y")*(TBL_UnitLevel_E[Gender]=D$4)*(VALUE(TBL_UnitLevel_E[Level])=$B19),TBL_UnitLevel_E[Base salary])),"")</f>
        <v>0</v>
      </c>
      <c r="E19" s="12">
        <f t="array" ref="E19">IFERROR(MEDIAN(IF((TBL_UnitLevel_E[Active]="Y")*(TBL_UnitLevel_E[Gender]=E$4)*(VALUE(TBL_UnitLevel_E[Level])=$B19),TBL_UnitLevel_E[Base salary])),"")</f>
        <v>0</v>
      </c>
      <c r="F19" s="12">
        <f t="array" ref="F19">IFERROR(MEDIAN(IF((TBL_UnitLevel_E[Active]="Y")*(TBL_UnitLevel_E[Gender]=F$4)*(VALUE(TBL_UnitLevel_E[Level])=$B19),TBL_UnitLevel_E[Base salary])),"")</f>
        <v>0</v>
      </c>
      <c r="G19" s="12">
        <f t="array" ref="G19">IFERROR(MEDIAN(IF((TBL_UnitLevel_E[Active]="Y")*(TBL_UnitLevel_E[Gender]=G$4)*(VALUE(TBL_UnitLevel_E[Level])=$B19),TBL_UnitLevel_E[Total remuneration])),"")</f>
        <v>0</v>
      </c>
      <c r="H19" s="12">
        <f t="array" ref="H19">IFERROR(MEDIAN(IF((TBL_UnitLevel_E[Active]="Y")*(TBL_UnitLevel_E[Gender]=H$4)*(VALUE(TBL_UnitLevel_E[Level])=$B19),TBL_UnitLevel_E[Total remuneration])),"")</f>
        <v>0</v>
      </c>
      <c r="I19" s="12">
        <f t="array" ref="I19">IFERROR(MEDIAN(IF((TBL_UnitLevel_E[Active]="Y")*(TBL_UnitLevel_E[Gender]=I$4)*(VALUE(TBL_UnitLevel_E[Level])=$B19),TBL_UnitLevel_E[Total remuneration])),"")</f>
        <v>0</v>
      </c>
      <c r="J19" s="12">
        <f t="array" ref="J19">IFERROR(MEDIAN(IF((TBL_UnitLevel_E[Active]="Y")*(TBL_UnitLevel_E[Gender]=J$4)*(VALUE(TBL_UnitLevel_E[Level])=$B19),TBL_UnitLevel_E[Weekly pay])),"")</f>
        <v>0</v>
      </c>
      <c r="K19" s="12">
        <f t="array" ref="K19">IFERROR(MEDIAN(IF((TBL_UnitLevel_E[Active]="Y")*(TBL_UnitLevel_E[Gender]=K$4)*(VALUE(TBL_UnitLevel_E[Level])=$B19),TBL_UnitLevel_E[Weekly pay])),"")</f>
        <v>0</v>
      </c>
      <c r="L19" s="12">
        <f t="array" ref="L19">IFERROR(MEDIAN(IF((TBL_UnitLevel_E[Active]="Y")*(TBL_UnitLevel_E[Gender]=L$4)*(VALUE(TBL_UnitLevel_E[Level])=$B19),TBL_UnitLevel_E[Weekly pay])),"")</f>
        <v>0</v>
      </c>
      <c r="M19" s="12" t="str">
        <f>IFERROR(AVERAGEIFS(TBL_UnitLevel_E[Base salary],TBL_UnitLevel_E[Active],"Y",TBL_UnitLevel_E[Gender],M$4,TBL_UnitLevel_E[Level],$B19),"")</f>
        <v/>
      </c>
      <c r="N19" s="12" t="str">
        <f>IFERROR(AVERAGEIFS(TBL_UnitLevel_E[Base salary],TBL_UnitLevel_E[Active],"Y",TBL_UnitLevel_E[Gender],N$4,TBL_UnitLevel_E[Level],$B19),"")</f>
        <v/>
      </c>
      <c r="O19" s="12" t="str">
        <f>IFERROR(AVERAGEIFS(TBL_UnitLevel_E[Base salary],TBL_UnitLevel_E[Active],"Y",TBL_UnitLevel_E[Gender],O$4,TBL_UnitLevel_E[Level],$B19),"")</f>
        <v/>
      </c>
      <c r="P19" s="12" t="str">
        <f>IFERROR(AVERAGEIFS(TBL_UnitLevel_E[Total remuneration],TBL_UnitLevel_E[Active],"Y",TBL_UnitLevel_E[Gender],P$4,TBL_UnitLevel_E[Level],$B19),"")</f>
        <v/>
      </c>
      <c r="Q19" s="12" t="str">
        <f>IFERROR(AVERAGEIFS(TBL_UnitLevel_E[Total remuneration],TBL_UnitLevel_E[Active],"Y",TBL_UnitLevel_E[Gender],Q$4,TBL_UnitLevel_E[Level],$B19),"")</f>
        <v/>
      </c>
      <c r="R19" s="12" t="str">
        <f>IFERROR(AVERAGEIFS(TBL_UnitLevel_E[Total remuneration],TBL_UnitLevel_E[Active],"Y",TBL_UnitLevel_E[Gender],R$4,TBL_UnitLevel_E[Level],$B19),"")</f>
        <v/>
      </c>
      <c r="S19" s="12" t="str">
        <f>IFERROR(AVERAGEIFS(TBL_UnitLevel_E[Weekly pay],TBL_UnitLevel_E[Active],"Y",TBL_UnitLevel_E[Gender],S$4,TBL_UnitLevel_E[Level],$B19),"")</f>
        <v/>
      </c>
      <c r="T19" s="12" t="str">
        <f>IFERROR(AVERAGEIFS(TBL_UnitLevel_E[Weekly pay],TBL_UnitLevel_E[Active],"Y",TBL_UnitLevel_E[Gender],T$4,TBL_UnitLevel_E[Level],$B19),"")</f>
        <v/>
      </c>
      <c r="U19" s="12" t="str">
        <f>IFERROR(AVERAGEIFS(TBL_UnitLevel_E[Weekly pay],TBL_UnitLevel_E[Active],"Y",TBL_UnitLevel_E[Gender],U$4,TBL_UnitLevel_E[Level],$B19),"")</f>
        <v/>
      </c>
      <c r="V19" s="13" t="str">
        <f t="shared" si="5"/>
        <v/>
      </c>
      <c r="W19" s="13" t="str">
        <f t="shared" si="5"/>
        <v/>
      </c>
      <c r="X19" s="13" t="str">
        <f t="shared" si="5"/>
        <v/>
      </c>
      <c r="Y19" s="13" t="str">
        <f t="shared" si="6"/>
        <v/>
      </c>
      <c r="Z19" s="13" t="str">
        <f t="shared" si="0"/>
        <v/>
      </c>
      <c r="AA19" s="13" t="str">
        <f t="shared" si="0"/>
        <v/>
      </c>
      <c r="AB19" s="13" t="str">
        <f t="shared" si="7"/>
        <v/>
      </c>
      <c r="AC19" s="13" t="str">
        <f t="shared" si="1"/>
        <v/>
      </c>
      <c r="AD19" s="13" t="str">
        <f t="shared" si="1"/>
        <v/>
      </c>
      <c r="AE19" s="13" t="str">
        <f t="shared" si="8"/>
        <v/>
      </c>
      <c r="AF19" s="13" t="str">
        <f t="shared" si="2"/>
        <v/>
      </c>
      <c r="AG19" s="13" t="str">
        <f t="shared" si="2"/>
        <v/>
      </c>
      <c r="AH19" s="13" t="str">
        <f t="shared" si="9"/>
        <v/>
      </c>
      <c r="AI19" s="13" t="str">
        <f t="shared" si="3"/>
        <v/>
      </c>
      <c r="AJ19" s="13" t="str">
        <f t="shared" si="3"/>
        <v/>
      </c>
      <c r="AK19" s="13" t="str">
        <f t="shared" si="10"/>
        <v/>
      </c>
      <c r="AL19" s="13" t="str">
        <f t="shared" si="4"/>
        <v/>
      </c>
      <c r="AM19" s="13" t="str">
        <f t="shared" si="4"/>
        <v/>
      </c>
    </row>
    <row r="20" spans="2:39" x14ac:dyDescent="0.25">
      <c r="B20" s="18">
        <v>-9</v>
      </c>
      <c r="C20" s="18" t="s">
        <v>53</v>
      </c>
      <c r="D20" s="12">
        <f t="array" ref="D20">IFERROR(MEDIAN(IF((TBL_UnitLevel_E[Active]="Y")*(TBL_UnitLevel_E[Gender]=D$4)*(VALUE(TBL_UnitLevel_E[Level])=$B20),TBL_UnitLevel_E[Base salary])),"")</f>
        <v>0</v>
      </c>
      <c r="E20" s="12">
        <f t="array" ref="E20">IFERROR(MEDIAN(IF((TBL_UnitLevel_E[Active]="Y")*(TBL_UnitLevel_E[Gender]=E$4)*(VALUE(TBL_UnitLevel_E[Level])=$B20),TBL_UnitLevel_E[Base salary])),"")</f>
        <v>0</v>
      </c>
      <c r="F20" s="12">
        <f t="array" ref="F20">IFERROR(MEDIAN(IF((TBL_UnitLevel_E[Active]="Y")*(TBL_UnitLevel_E[Gender]=F$4)*(VALUE(TBL_UnitLevel_E[Level])=$B20),TBL_UnitLevel_E[Base salary])),"")</f>
        <v>0</v>
      </c>
      <c r="G20" s="12">
        <f t="array" ref="G20">IFERROR(MEDIAN(IF((TBL_UnitLevel_E[Active]="Y")*(TBL_UnitLevel_E[Gender]=G$4)*(VALUE(TBL_UnitLevel_E[Level])=$B20),TBL_UnitLevel_E[Total remuneration])),"")</f>
        <v>0</v>
      </c>
      <c r="H20" s="12">
        <f t="array" ref="H20">IFERROR(MEDIAN(IF((TBL_UnitLevel_E[Active]="Y")*(TBL_UnitLevel_E[Gender]=H$4)*(VALUE(TBL_UnitLevel_E[Level])=$B20),TBL_UnitLevel_E[Total remuneration])),"")</f>
        <v>0</v>
      </c>
      <c r="I20" s="12">
        <f t="array" ref="I20">IFERROR(MEDIAN(IF((TBL_UnitLevel_E[Active]="Y")*(TBL_UnitLevel_E[Gender]=I$4)*(VALUE(TBL_UnitLevel_E[Level])=$B20),TBL_UnitLevel_E[Total remuneration])),"")</f>
        <v>0</v>
      </c>
      <c r="J20" s="12">
        <f t="array" ref="J20">IFERROR(MEDIAN(IF((TBL_UnitLevel_E[Active]="Y")*(TBL_UnitLevel_E[Gender]=J$4)*(VALUE(TBL_UnitLevel_E[Level])=$B20),TBL_UnitLevel_E[Weekly pay])),"")</f>
        <v>0</v>
      </c>
      <c r="K20" s="12">
        <f t="array" ref="K20">IFERROR(MEDIAN(IF((TBL_UnitLevel_E[Active]="Y")*(TBL_UnitLevel_E[Gender]=K$4)*(VALUE(TBL_UnitLevel_E[Level])=$B20),TBL_UnitLevel_E[Weekly pay])),"")</f>
        <v>0</v>
      </c>
      <c r="L20" s="12">
        <f t="array" ref="L20">IFERROR(MEDIAN(IF((TBL_UnitLevel_E[Active]="Y")*(TBL_UnitLevel_E[Gender]=L$4)*(VALUE(TBL_UnitLevel_E[Level])=$B20),TBL_UnitLevel_E[Weekly pay])),"")</f>
        <v>0</v>
      </c>
      <c r="M20" s="12" t="str">
        <f>IFERROR(AVERAGEIFS(TBL_UnitLevel_E[Base salary],TBL_UnitLevel_E[Active],"Y",TBL_UnitLevel_E[Gender],M$4,TBL_UnitLevel_E[Level],$B20),"")</f>
        <v/>
      </c>
      <c r="N20" s="12" t="str">
        <f>IFERROR(AVERAGEIFS(TBL_UnitLevel_E[Base salary],TBL_UnitLevel_E[Active],"Y",TBL_UnitLevel_E[Gender],N$4,TBL_UnitLevel_E[Level],$B20),"")</f>
        <v/>
      </c>
      <c r="O20" s="12" t="str">
        <f>IFERROR(AVERAGEIFS(TBL_UnitLevel_E[Base salary],TBL_UnitLevel_E[Active],"Y",TBL_UnitLevel_E[Gender],O$4,TBL_UnitLevel_E[Level],$B20),"")</f>
        <v/>
      </c>
      <c r="P20" s="12" t="str">
        <f>IFERROR(AVERAGEIFS(TBL_UnitLevel_E[Total remuneration],TBL_UnitLevel_E[Active],"Y",TBL_UnitLevel_E[Gender],P$4,TBL_UnitLevel_E[Level],$B20),"")</f>
        <v/>
      </c>
      <c r="Q20" s="12" t="str">
        <f>IFERROR(AVERAGEIFS(TBL_UnitLevel_E[Total remuneration],TBL_UnitLevel_E[Active],"Y",TBL_UnitLevel_E[Gender],Q$4,TBL_UnitLevel_E[Level],$B20),"")</f>
        <v/>
      </c>
      <c r="R20" s="12" t="str">
        <f>IFERROR(AVERAGEIFS(TBL_UnitLevel_E[Total remuneration],TBL_UnitLevel_E[Active],"Y",TBL_UnitLevel_E[Gender],R$4,TBL_UnitLevel_E[Level],$B20),"")</f>
        <v/>
      </c>
      <c r="S20" s="12" t="str">
        <f>IFERROR(AVERAGEIFS(TBL_UnitLevel_E[Weekly pay],TBL_UnitLevel_E[Active],"Y",TBL_UnitLevel_E[Gender],S$4,TBL_UnitLevel_E[Level],$B20),"")</f>
        <v/>
      </c>
      <c r="T20" s="12" t="str">
        <f>IFERROR(AVERAGEIFS(TBL_UnitLevel_E[Weekly pay],TBL_UnitLevel_E[Active],"Y",TBL_UnitLevel_E[Gender],T$4,TBL_UnitLevel_E[Level],$B20),"")</f>
        <v/>
      </c>
      <c r="U20" s="12" t="str">
        <f>IFERROR(AVERAGEIFS(TBL_UnitLevel_E[Weekly pay],TBL_UnitLevel_E[Active],"Y",TBL_UnitLevel_E[Gender],U$4,TBL_UnitLevel_E[Level],$B20),"")</f>
        <v/>
      </c>
      <c r="V20" s="13" t="str">
        <f t="shared" si="5"/>
        <v/>
      </c>
      <c r="W20" s="13" t="str">
        <f t="shared" si="5"/>
        <v/>
      </c>
      <c r="X20" s="13" t="str">
        <f t="shared" si="5"/>
        <v/>
      </c>
      <c r="Y20" s="13" t="str">
        <f t="shared" si="6"/>
        <v/>
      </c>
      <c r="Z20" s="13" t="str">
        <f t="shared" si="0"/>
        <v/>
      </c>
      <c r="AA20" s="13" t="str">
        <f t="shared" si="0"/>
        <v/>
      </c>
      <c r="AB20" s="13" t="str">
        <f t="shared" si="7"/>
        <v/>
      </c>
      <c r="AC20" s="13" t="str">
        <f t="shared" si="1"/>
        <v/>
      </c>
      <c r="AD20" s="13" t="str">
        <f t="shared" si="1"/>
        <v/>
      </c>
      <c r="AE20" s="13" t="str">
        <f t="shared" si="8"/>
        <v/>
      </c>
      <c r="AF20" s="13" t="str">
        <f t="shared" si="2"/>
        <v/>
      </c>
      <c r="AG20" s="13" t="str">
        <f t="shared" si="2"/>
        <v/>
      </c>
      <c r="AH20" s="13" t="str">
        <f t="shared" si="9"/>
        <v/>
      </c>
      <c r="AI20" s="13" t="str">
        <f t="shared" si="3"/>
        <v/>
      </c>
      <c r="AJ20" s="13" t="str">
        <f t="shared" si="3"/>
        <v/>
      </c>
      <c r="AK20" s="13" t="str">
        <f t="shared" si="10"/>
        <v/>
      </c>
      <c r="AL20" s="13" t="str">
        <f t="shared" si="4"/>
        <v/>
      </c>
      <c r="AM20" s="13" t="str">
        <f t="shared" si="4"/>
        <v/>
      </c>
    </row>
    <row r="21" spans="2:39" x14ac:dyDescent="0.25">
      <c r="B21" s="18">
        <v>-10</v>
      </c>
      <c r="C21" s="18" t="s">
        <v>53</v>
      </c>
      <c r="D21" s="12">
        <f t="array" ref="D21">IFERROR(MEDIAN(IF((TBL_UnitLevel_E[Active]="Y")*(TBL_UnitLevel_E[Gender]=D$4)*(VALUE(TBL_UnitLevel_E[Level])=$B21),TBL_UnitLevel_E[Base salary])),"")</f>
        <v>0</v>
      </c>
      <c r="E21" s="12">
        <f t="array" ref="E21">IFERROR(MEDIAN(IF((TBL_UnitLevel_E[Active]="Y")*(TBL_UnitLevel_E[Gender]=E$4)*(VALUE(TBL_UnitLevel_E[Level])=$B21),TBL_UnitLevel_E[Base salary])),"")</f>
        <v>0</v>
      </c>
      <c r="F21" s="12">
        <f t="array" ref="F21">IFERROR(MEDIAN(IF((TBL_UnitLevel_E[Active]="Y")*(TBL_UnitLevel_E[Gender]=F$4)*(VALUE(TBL_UnitLevel_E[Level])=$B21),TBL_UnitLevel_E[Base salary])),"")</f>
        <v>0</v>
      </c>
      <c r="G21" s="12">
        <f t="array" ref="G21">IFERROR(MEDIAN(IF((TBL_UnitLevel_E[Active]="Y")*(TBL_UnitLevel_E[Gender]=G$4)*(VALUE(TBL_UnitLevel_E[Level])=$B21),TBL_UnitLevel_E[Total remuneration])),"")</f>
        <v>0</v>
      </c>
      <c r="H21" s="12">
        <f t="array" ref="H21">IFERROR(MEDIAN(IF((TBL_UnitLevel_E[Active]="Y")*(TBL_UnitLevel_E[Gender]=H$4)*(VALUE(TBL_UnitLevel_E[Level])=$B21),TBL_UnitLevel_E[Total remuneration])),"")</f>
        <v>0</v>
      </c>
      <c r="I21" s="12">
        <f t="array" ref="I21">IFERROR(MEDIAN(IF((TBL_UnitLevel_E[Active]="Y")*(TBL_UnitLevel_E[Gender]=I$4)*(VALUE(TBL_UnitLevel_E[Level])=$B21),TBL_UnitLevel_E[Total remuneration])),"")</f>
        <v>0</v>
      </c>
      <c r="J21" s="12">
        <f t="array" ref="J21">IFERROR(MEDIAN(IF((TBL_UnitLevel_E[Active]="Y")*(TBL_UnitLevel_E[Gender]=J$4)*(VALUE(TBL_UnitLevel_E[Level])=$B21),TBL_UnitLevel_E[Weekly pay])),"")</f>
        <v>0</v>
      </c>
      <c r="K21" s="12">
        <f t="array" ref="K21">IFERROR(MEDIAN(IF((TBL_UnitLevel_E[Active]="Y")*(TBL_UnitLevel_E[Gender]=K$4)*(VALUE(TBL_UnitLevel_E[Level])=$B21),TBL_UnitLevel_E[Weekly pay])),"")</f>
        <v>0</v>
      </c>
      <c r="L21" s="12">
        <f t="array" ref="L21">IFERROR(MEDIAN(IF((TBL_UnitLevel_E[Active]="Y")*(TBL_UnitLevel_E[Gender]=L$4)*(VALUE(TBL_UnitLevel_E[Level])=$B21),TBL_UnitLevel_E[Weekly pay])),"")</f>
        <v>0</v>
      </c>
      <c r="M21" s="12" t="str">
        <f>IFERROR(AVERAGEIFS(TBL_UnitLevel_E[Base salary],TBL_UnitLevel_E[Active],"Y",TBL_UnitLevel_E[Gender],M$4,TBL_UnitLevel_E[Level],$B21),"")</f>
        <v/>
      </c>
      <c r="N21" s="12" t="str">
        <f>IFERROR(AVERAGEIFS(TBL_UnitLevel_E[Base salary],TBL_UnitLevel_E[Active],"Y",TBL_UnitLevel_E[Gender],N$4,TBL_UnitLevel_E[Level],$B21),"")</f>
        <v/>
      </c>
      <c r="O21" s="12" t="str">
        <f>IFERROR(AVERAGEIFS(TBL_UnitLevel_E[Base salary],TBL_UnitLevel_E[Active],"Y",TBL_UnitLevel_E[Gender],O$4,TBL_UnitLevel_E[Level],$B21),"")</f>
        <v/>
      </c>
      <c r="P21" s="12" t="str">
        <f>IFERROR(AVERAGEIFS(TBL_UnitLevel_E[Total remuneration],TBL_UnitLevel_E[Active],"Y",TBL_UnitLevel_E[Gender],P$4,TBL_UnitLevel_E[Level],$B21),"")</f>
        <v/>
      </c>
      <c r="Q21" s="12" t="str">
        <f>IFERROR(AVERAGEIFS(TBL_UnitLevel_E[Total remuneration],TBL_UnitLevel_E[Active],"Y",TBL_UnitLevel_E[Gender],Q$4,TBL_UnitLevel_E[Level],$B21),"")</f>
        <v/>
      </c>
      <c r="R21" s="12" t="str">
        <f>IFERROR(AVERAGEIFS(TBL_UnitLevel_E[Total remuneration],TBL_UnitLevel_E[Active],"Y",TBL_UnitLevel_E[Gender],R$4,TBL_UnitLevel_E[Level],$B21),"")</f>
        <v/>
      </c>
      <c r="S21" s="12" t="str">
        <f>IFERROR(AVERAGEIFS(TBL_UnitLevel_E[Weekly pay],TBL_UnitLevel_E[Active],"Y",TBL_UnitLevel_E[Gender],S$4,TBL_UnitLevel_E[Level],$B21),"")</f>
        <v/>
      </c>
      <c r="T21" s="12" t="str">
        <f>IFERROR(AVERAGEIFS(TBL_UnitLevel_E[Weekly pay],TBL_UnitLevel_E[Active],"Y",TBL_UnitLevel_E[Gender],T$4,TBL_UnitLevel_E[Level],$B21),"")</f>
        <v/>
      </c>
      <c r="U21" s="12" t="str">
        <f>IFERROR(AVERAGEIFS(TBL_UnitLevel_E[Weekly pay],TBL_UnitLevel_E[Active],"Y",TBL_UnitLevel_E[Gender],U$4,TBL_UnitLevel_E[Level],$B21),"")</f>
        <v/>
      </c>
      <c r="V21" s="13" t="str">
        <f t="shared" si="5"/>
        <v/>
      </c>
      <c r="W21" s="13" t="str">
        <f t="shared" si="5"/>
        <v/>
      </c>
      <c r="X21" s="13" t="str">
        <f t="shared" si="5"/>
        <v/>
      </c>
      <c r="Y21" s="13" t="str">
        <f t="shared" si="6"/>
        <v/>
      </c>
      <c r="Z21" s="13" t="str">
        <f t="shared" si="0"/>
        <v/>
      </c>
      <c r="AA21" s="13" t="str">
        <f t="shared" si="0"/>
        <v/>
      </c>
      <c r="AB21" s="13" t="str">
        <f t="shared" si="7"/>
        <v/>
      </c>
      <c r="AC21" s="13" t="str">
        <f t="shared" si="1"/>
        <v/>
      </c>
      <c r="AD21" s="13" t="str">
        <f t="shared" si="1"/>
        <v/>
      </c>
      <c r="AE21" s="13" t="str">
        <f t="shared" si="8"/>
        <v/>
      </c>
      <c r="AF21" s="13" t="str">
        <f t="shared" si="2"/>
        <v/>
      </c>
      <c r="AG21" s="13" t="str">
        <f t="shared" si="2"/>
        <v/>
      </c>
      <c r="AH21" s="13" t="str">
        <f t="shared" si="9"/>
        <v/>
      </c>
      <c r="AI21" s="13" t="str">
        <f t="shared" si="3"/>
        <v/>
      </c>
      <c r="AJ21" s="13" t="str">
        <f t="shared" si="3"/>
        <v/>
      </c>
      <c r="AK21" s="13" t="str">
        <f t="shared" si="10"/>
        <v/>
      </c>
      <c r="AL21" s="13" t="str">
        <f t="shared" si="4"/>
        <v/>
      </c>
      <c r="AM21" s="13" t="str">
        <f t="shared" si="4"/>
        <v/>
      </c>
    </row>
    <row r="22" spans="2:39" x14ac:dyDescent="0.25">
      <c r="B22" s="18">
        <v>-11</v>
      </c>
      <c r="C22" s="18" t="s">
        <v>53</v>
      </c>
      <c r="D22" s="12">
        <f t="array" ref="D22">IFERROR(MEDIAN(IF((TBL_UnitLevel_E[Active]="Y")*(TBL_UnitLevel_E[Gender]=D$4)*(VALUE(TBL_UnitLevel_E[Level])=$B22),TBL_UnitLevel_E[Base salary])),"")</f>
        <v>0</v>
      </c>
      <c r="E22" s="12">
        <f t="array" ref="E22">IFERROR(MEDIAN(IF((TBL_UnitLevel_E[Active]="Y")*(TBL_UnitLevel_E[Gender]=E$4)*(VALUE(TBL_UnitLevel_E[Level])=$B22),TBL_UnitLevel_E[Base salary])),"")</f>
        <v>0</v>
      </c>
      <c r="F22" s="12">
        <f t="array" ref="F22">IFERROR(MEDIAN(IF((TBL_UnitLevel_E[Active]="Y")*(TBL_UnitLevel_E[Gender]=F$4)*(VALUE(TBL_UnitLevel_E[Level])=$B22),TBL_UnitLevel_E[Base salary])),"")</f>
        <v>0</v>
      </c>
      <c r="G22" s="12">
        <f t="array" ref="G22">IFERROR(MEDIAN(IF((TBL_UnitLevel_E[Active]="Y")*(TBL_UnitLevel_E[Gender]=G$4)*(VALUE(TBL_UnitLevel_E[Level])=$B22),TBL_UnitLevel_E[Total remuneration])),"")</f>
        <v>0</v>
      </c>
      <c r="H22" s="12">
        <f t="array" ref="H22">IFERROR(MEDIAN(IF((TBL_UnitLevel_E[Active]="Y")*(TBL_UnitLevel_E[Gender]=H$4)*(VALUE(TBL_UnitLevel_E[Level])=$B22),TBL_UnitLevel_E[Total remuneration])),"")</f>
        <v>0</v>
      </c>
      <c r="I22" s="12">
        <f t="array" ref="I22">IFERROR(MEDIAN(IF((TBL_UnitLevel_E[Active]="Y")*(TBL_UnitLevel_E[Gender]=I$4)*(VALUE(TBL_UnitLevel_E[Level])=$B22),TBL_UnitLevel_E[Total remuneration])),"")</f>
        <v>0</v>
      </c>
      <c r="J22" s="12">
        <f t="array" ref="J22">IFERROR(MEDIAN(IF((TBL_UnitLevel_E[Active]="Y")*(TBL_UnitLevel_E[Gender]=J$4)*(VALUE(TBL_UnitLevel_E[Level])=$B22),TBL_UnitLevel_E[Weekly pay])),"")</f>
        <v>0</v>
      </c>
      <c r="K22" s="12">
        <f t="array" ref="K22">IFERROR(MEDIAN(IF((TBL_UnitLevel_E[Active]="Y")*(TBL_UnitLevel_E[Gender]=K$4)*(VALUE(TBL_UnitLevel_E[Level])=$B22),TBL_UnitLevel_E[Weekly pay])),"")</f>
        <v>0</v>
      </c>
      <c r="L22" s="12">
        <f t="array" ref="L22">IFERROR(MEDIAN(IF((TBL_UnitLevel_E[Active]="Y")*(TBL_UnitLevel_E[Gender]=L$4)*(VALUE(TBL_UnitLevel_E[Level])=$B22),TBL_UnitLevel_E[Weekly pay])),"")</f>
        <v>0</v>
      </c>
      <c r="M22" s="12" t="str">
        <f>IFERROR(AVERAGEIFS(TBL_UnitLevel_E[Base salary],TBL_UnitLevel_E[Active],"Y",TBL_UnitLevel_E[Gender],M$4,TBL_UnitLevel_E[Level],$B22),"")</f>
        <v/>
      </c>
      <c r="N22" s="12" t="str">
        <f>IFERROR(AVERAGEIFS(TBL_UnitLevel_E[Base salary],TBL_UnitLevel_E[Active],"Y",TBL_UnitLevel_E[Gender],N$4,TBL_UnitLevel_E[Level],$B22),"")</f>
        <v/>
      </c>
      <c r="O22" s="12" t="str">
        <f>IFERROR(AVERAGEIFS(TBL_UnitLevel_E[Base salary],TBL_UnitLevel_E[Active],"Y",TBL_UnitLevel_E[Gender],O$4,TBL_UnitLevel_E[Level],$B22),"")</f>
        <v/>
      </c>
      <c r="P22" s="12" t="str">
        <f>IFERROR(AVERAGEIFS(TBL_UnitLevel_E[Total remuneration],TBL_UnitLevel_E[Active],"Y",TBL_UnitLevel_E[Gender],P$4,TBL_UnitLevel_E[Level],$B22),"")</f>
        <v/>
      </c>
      <c r="Q22" s="12" t="str">
        <f>IFERROR(AVERAGEIFS(TBL_UnitLevel_E[Total remuneration],TBL_UnitLevel_E[Active],"Y",TBL_UnitLevel_E[Gender],Q$4,TBL_UnitLevel_E[Level],$B22),"")</f>
        <v/>
      </c>
      <c r="R22" s="12" t="str">
        <f>IFERROR(AVERAGEIFS(TBL_UnitLevel_E[Total remuneration],TBL_UnitLevel_E[Active],"Y",TBL_UnitLevel_E[Gender],R$4,TBL_UnitLevel_E[Level],$B22),"")</f>
        <v/>
      </c>
      <c r="S22" s="12" t="str">
        <f>IFERROR(AVERAGEIFS(TBL_UnitLevel_E[Weekly pay],TBL_UnitLevel_E[Active],"Y",TBL_UnitLevel_E[Gender],S$4,TBL_UnitLevel_E[Level],$B22),"")</f>
        <v/>
      </c>
      <c r="T22" s="12" t="str">
        <f>IFERROR(AVERAGEIFS(TBL_UnitLevel_E[Weekly pay],TBL_UnitLevel_E[Active],"Y",TBL_UnitLevel_E[Gender],T$4,TBL_UnitLevel_E[Level],$B22),"")</f>
        <v/>
      </c>
      <c r="U22" s="12" t="str">
        <f>IFERROR(AVERAGEIFS(TBL_UnitLevel_E[Weekly pay],TBL_UnitLevel_E[Active],"Y",TBL_UnitLevel_E[Gender],U$4,TBL_UnitLevel_E[Level],$B22),"")</f>
        <v/>
      </c>
      <c r="V22" s="13" t="str">
        <f t="shared" si="5"/>
        <v/>
      </c>
      <c r="W22" s="13" t="str">
        <f t="shared" si="5"/>
        <v/>
      </c>
      <c r="X22" s="13" t="str">
        <f t="shared" si="5"/>
        <v/>
      </c>
      <c r="Y22" s="13" t="str">
        <f t="shared" si="6"/>
        <v/>
      </c>
      <c r="Z22" s="13" t="str">
        <f t="shared" si="0"/>
        <v/>
      </c>
      <c r="AA22" s="13" t="str">
        <f t="shared" si="0"/>
        <v/>
      </c>
      <c r="AB22" s="13" t="str">
        <f t="shared" si="7"/>
        <v/>
      </c>
      <c r="AC22" s="13" t="str">
        <f t="shared" si="1"/>
        <v/>
      </c>
      <c r="AD22" s="13" t="str">
        <f t="shared" si="1"/>
        <v/>
      </c>
      <c r="AE22" s="13" t="str">
        <f t="shared" si="8"/>
        <v/>
      </c>
      <c r="AF22" s="13" t="str">
        <f t="shared" si="2"/>
        <v/>
      </c>
      <c r="AG22" s="13" t="str">
        <f t="shared" si="2"/>
        <v/>
      </c>
      <c r="AH22" s="13" t="str">
        <f t="shared" si="9"/>
        <v/>
      </c>
      <c r="AI22" s="13" t="str">
        <f t="shared" si="3"/>
        <v/>
      </c>
      <c r="AJ22" s="13" t="str">
        <f t="shared" si="3"/>
        <v/>
      </c>
      <c r="AK22" s="13" t="str">
        <f t="shared" si="10"/>
        <v/>
      </c>
      <c r="AL22" s="13" t="str">
        <f t="shared" si="4"/>
        <v/>
      </c>
      <c r="AM22" s="13" t="str">
        <f t="shared" si="4"/>
        <v/>
      </c>
    </row>
    <row r="23" spans="2:39" x14ac:dyDescent="0.25">
      <c r="B23" s="18">
        <v>-12</v>
      </c>
      <c r="C23" s="18" t="s">
        <v>53</v>
      </c>
      <c r="D23" s="12">
        <f t="array" ref="D23">IFERROR(MEDIAN(IF((TBL_UnitLevel_E[Active]="Y")*(TBL_UnitLevel_E[Gender]=D$4)*(VALUE(TBL_UnitLevel_E[Level])=$B23),TBL_UnitLevel_E[Base salary])),"")</f>
        <v>0</v>
      </c>
      <c r="E23" s="12">
        <f t="array" ref="E23">IFERROR(MEDIAN(IF((TBL_UnitLevel_E[Active]="Y")*(TBL_UnitLevel_E[Gender]=E$4)*(VALUE(TBL_UnitLevel_E[Level])=$B23),TBL_UnitLevel_E[Base salary])),"")</f>
        <v>0</v>
      </c>
      <c r="F23" s="12">
        <f t="array" ref="F23">IFERROR(MEDIAN(IF((TBL_UnitLevel_E[Active]="Y")*(TBL_UnitLevel_E[Gender]=F$4)*(VALUE(TBL_UnitLevel_E[Level])=$B23),TBL_UnitLevel_E[Base salary])),"")</f>
        <v>0</v>
      </c>
      <c r="G23" s="12">
        <f t="array" ref="G23">IFERROR(MEDIAN(IF((TBL_UnitLevel_E[Active]="Y")*(TBL_UnitLevel_E[Gender]=G$4)*(VALUE(TBL_UnitLevel_E[Level])=$B23),TBL_UnitLevel_E[Total remuneration])),"")</f>
        <v>0</v>
      </c>
      <c r="H23" s="12">
        <f t="array" ref="H23">IFERROR(MEDIAN(IF((TBL_UnitLevel_E[Active]="Y")*(TBL_UnitLevel_E[Gender]=H$4)*(VALUE(TBL_UnitLevel_E[Level])=$B23),TBL_UnitLevel_E[Total remuneration])),"")</f>
        <v>0</v>
      </c>
      <c r="I23" s="12">
        <f t="array" ref="I23">IFERROR(MEDIAN(IF((TBL_UnitLevel_E[Active]="Y")*(TBL_UnitLevel_E[Gender]=I$4)*(VALUE(TBL_UnitLevel_E[Level])=$B23),TBL_UnitLevel_E[Total remuneration])),"")</f>
        <v>0</v>
      </c>
      <c r="J23" s="12">
        <f t="array" ref="J23">IFERROR(MEDIAN(IF((TBL_UnitLevel_E[Active]="Y")*(TBL_UnitLevel_E[Gender]=J$4)*(VALUE(TBL_UnitLevel_E[Level])=$B23),TBL_UnitLevel_E[Weekly pay])),"")</f>
        <v>0</v>
      </c>
      <c r="K23" s="12">
        <f t="array" ref="K23">IFERROR(MEDIAN(IF((TBL_UnitLevel_E[Active]="Y")*(TBL_UnitLevel_E[Gender]=K$4)*(VALUE(TBL_UnitLevel_E[Level])=$B23),TBL_UnitLevel_E[Weekly pay])),"")</f>
        <v>0</v>
      </c>
      <c r="L23" s="12">
        <f t="array" ref="L23">IFERROR(MEDIAN(IF((TBL_UnitLevel_E[Active]="Y")*(TBL_UnitLevel_E[Gender]=L$4)*(VALUE(TBL_UnitLevel_E[Level])=$B23),TBL_UnitLevel_E[Weekly pay])),"")</f>
        <v>0</v>
      </c>
      <c r="M23" s="12" t="str">
        <f>IFERROR(AVERAGEIFS(TBL_UnitLevel_E[Base salary],TBL_UnitLevel_E[Active],"Y",TBL_UnitLevel_E[Gender],M$4,TBL_UnitLevel_E[Level],$B23),"")</f>
        <v/>
      </c>
      <c r="N23" s="12" t="str">
        <f>IFERROR(AVERAGEIFS(TBL_UnitLevel_E[Base salary],TBL_UnitLevel_E[Active],"Y",TBL_UnitLevel_E[Gender],N$4,TBL_UnitLevel_E[Level],$B23),"")</f>
        <v/>
      </c>
      <c r="O23" s="12" t="str">
        <f>IFERROR(AVERAGEIFS(TBL_UnitLevel_E[Base salary],TBL_UnitLevel_E[Active],"Y",TBL_UnitLevel_E[Gender],O$4,TBL_UnitLevel_E[Level],$B23),"")</f>
        <v/>
      </c>
      <c r="P23" s="12" t="str">
        <f>IFERROR(AVERAGEIFS(TBL_UnitLevel_E[Total remuneration],TBL_UnitLevel_E[Active],"Y",TBL_UnitLevel_E[Gender],P$4,TBL_UnitLevel_E[Level],$B23),"")</f>
        <v/>
      </c>
      <c r="Q23" s="12" t="str">
        <f>IFERROR(AVERAGEIFS(TBL_UnitLevel_E[Total remuneration],TBL_UnitLevel_E[Active],"Y",TBL_UnitLevel_E[Gender],Q$4,TBL_UnitLevel_E[Level],$B23),"")</f>
        <v/>
      </c>
      <c r="R23" s="12" t="str">
        <f>IFERROR(AVERAGEIFS(TBL_UnitLevel_E[Total remuneration],TBL_UnitLevel_E[Active],"Y",TBL_UnitLevel_E[Gender],R$4,TBL_UnitLevel_E[Level],$B23),"")</f>
        <v/>
      </c>
      <c r="S23" s="12" t="str">
        <f>IFERROR(AVERAGEIFS(TBL_UnitLevel_E[Weekly pay],TBL_UnitLevel_E[Active],"Y",TBL_UnitLevel_E[Gender],S$4,TBL_UnitLevel_E[Level],$B23),"")</f>
        <v/>
      </c>
      <c r="T23" s="12" t="str">
        <f>IFERROR(AVERAGEIFS(TBL_UnitLevel_E[Weekly pay],TBL_UnitLevel_E[Active],"Y",TBL_UnitLevel_E[Gender],T$4,TBL_UnitLevel_E[Level],$B23),"")</f>
        <v/>
      </c>
      <c r="U23" s="12" t="str">
        <f>IFERROR(AVERAGEIFS(TBL_UnitLevel_E[Weekly pay],TBL_UnitLevel_E[Active],"Y",TBL_UnitLevel_E[Gender],U$4,TBL_UnitLevel_E[Level],$B23),"")</f>
        <v/>
      </c>
      <c r="V23" s="13" t="str">
        <f t="shared" si="5"/>
        <v/>
      </c>
      <c r="W23" s="13" t="str">
        <f t="shared" si="5"/>
        <v/>
      </c>
      <c r="X23" s="13" t="str">
        <f t="shared" si="5"/>
        <v/>
      </c>
      <c r="Y23" s="13" t="str">
        <f t="shared" si="6"/>
        <v/>
      </c>
      <c r="Z23" s="13" t="str">
        <f t="shared" si="0"/>
        <v/>
      </c>
      <c r="AA23" s="13" t="str">
        <f t="shared" si="0"/>
        <v/>
      </c>
      <c r="AB23" s="13" t="str">
        <f t="shared" si="7"/>
        <v/>
      </c>
      <c r="AC23" s="13" t="str">
        <f t="shared" si="1"/>
        <v/>
      </c>
      <c r="AD23" s="13" t="str">
        <f t="shared" si="1"/>
        <v/>
      </c>
      <c r="AE23" s="13" t="str">
        <f t="shared" si="8"/>
        <v/>
      </c>
      <c r="AF23" s="13" t="str">
        <f t="shared" si="2"/>
        <v/>
      </c>
      <c r="AG23" s="13" t="str">
        <f t="shared" si="2"/>
        <v/>
      </c>
      <c r="AH23" s="13" t="str">
        <f t="shared" si="9"/>
        <v/>
      </c>
      <c r="AI23" s="13" t="str">
        <f t="shared" si="3"/>
        <v/>
      </c>
      <c r="AJ23" s="13" t="str">
        <f t="shared" si="3"/>
        <v/>
      </c>
      <c r="AK23" s="13" t="str">
        <f t="shared" si="10"/>
        <v/>
      </c>
      <c r="AL23" s="13" t="str">
        <f t="shared" si="4"/>
        <v/>
      </c>
      <c r="AM23" s="13" t="str">
        <f t="shared" si="4"/>
        <v/>
      </c>
    </row>
    <row r="24" spans="2:39" x14ac:dyDescent="0.25">
      <c r="B24" s="18">
        <v>-13</v>
      </c>
      <c r="C24" s="18" t="s">
        <v>53</v>
      </c>
      <c r="D24" s="12">
        <f t="array" ref="D24">IFERROR(MEDIAN(IF((TBL_UnitLevel_E[Active]="Y")*(TBL_UnitLevel_E[Gender]=D$4)*(VALUE(TBL_UnitLevel_E[Level])=$B24),TBL_UnitLevel_E[Base salary])),"")</f>
        <v>0</v>
      </c>
      <c r="E24" s="12">
        <f t="array" ref="E24">IFERROR(MEDIAN(IF((TBL_UnitLevel_E[Active]="Y")*(TBL_UnitLevel_E[Gender]=E$4)*(VALUE(TBL_UnitLevel_E[Level])=$B24),TBL_UnitLevel_E[Base salary])),"")</f>
        <v>0</v>
      </c>
      <c r="F24" s="12">
        <f t="array" ref="F24">IFERROR(MEDIAN(IF((TBL_UnitLevel_E[Active]="Y")*(TBL_UnitLevel_E[Gender]=F$4)*(VALUE(TBL_UnitLevel_E[Level])=$B24),TBL_UnitLevel_E[Base salary])),"")</f>
        <v>0</v>
      </c>
      <c r="G24" s="12">
        <f t="array" ref="G24">IFERROR(MEDIAN(IF((TBL_UnitLevel_E[Active]="Y")*(TBL_UnitLevel_E[Gender]=G$4)*(VALUE(TBL_UnitLevel_E[Level])=$B24),TBL_UnitLevel_E[Total remuneration])),"")</f>
        <v>0</v>
      </c>
      <c r="H24" s="12">
        <f t="array" ref="H24">IFERROR(MEDIAN(IF((TBL_UnitLevel_E[Active]="Y")*(TBL_UnitLevel_E[Gender]=H$4)*(VALUE(TBL_UnitLevel_E[Level])=$B24),TBL_UnitLevel_E[Total remuneration])),"")</f>
        <v>0</v>
      </c>
      <c r="I24" s="12">
        <f t="array" ref="I24">IFERROR(MEDIAN(IF((TBL_UnitLevel_E[Active]="Y")*(TBL_UnitLevel_E[Gender]=I$4)*(VALUE(TBL_UnitLevel_E[Level])=$B24),TBL_UnitLevel_E[Total remuneration])),"")</f>
        <v>0</v>
      </c>
      <c r="J24" s="12">
        <f t="array" ref="J24">IFERROR(MEDIAN(IF((TBL_UnitLevel_E[Active]="Y")*(TBL_UnitLevel_E[Gender]=J$4)*(VALUE(TBL_UnitLevel_E[Level])=$B24),TBL_UnitLevel_E[Weekly pay])),"")</f>
        <v>0</v>
      </c>
      <c r="K24" s="12">
        <f t="array" ref="K24">IFERROR(MEDIAN(IF((TBL_UnitLevel_E[Active]="Y")*(TBL_UnitLevel_E[Gender]=K$4)*(VALUE(TBL_UnitLevel_E[Level])=$B24),TBL_UnitLevel_E[Weekly pay])),"")</f>
        <v>0</v>
      </c>
      <c r="L24" s="12">
        <f t="array" ref="L24">IFERROR(MEDIAN(IF((TBL_UnitLevel_E[Active]="Y")*(TBL_UnitLevel_E[Gender]=L$4)*(VALUE(TBL_UnitLevel_E[Level])=$B24),TBL_UnitLevel_E[Weekly pay])),"")</f>
        <v>0</v>
      </c>
      <c r="M24" s="12" t="str">
        <f>IFERROR(AVERAGEIFS(TBL_UnitLevel_E[Base salary],TBL_UnitLevel_E[Active],"Y",TBL_UnitLevel_E[Gender],M$4,TBL_UnitLevel_E[Level],$B24),"")</f>
        <v/>
      </c>
      <c r="N24" s="12" t="str">
        <f>IFERROR(AVERAGEIFS(TBL_UnitLevel_E[Base salary],TBL_UnitLevel_E[Active],"Y",TBL_UnitLevel_E[Gender],N$4,TBL_UnitLevel_E[Level],$B24),"")</f>
        <v/>
      </c>
      <c r="O24" s="12" t="str">
        <f>IFERROR(AVERAGEIFS(TBL_UnitLevel_E[Base salary],TBL_UnitLevel_E[Active],"Y",TBL_UnitLevel_E[Gender],O$4,TBL_UnitLevel_E[Level],$B24),"")</f>
        <v/>
      </c>
      <c r="P24" s="12" t="str">
        <f>IFERROR(AVERAGEIFS(TBL_UnitLevel_E[Total remuneration],TBL_UnitLevel_E[Active],"Y",TBL_UnitLevel_E[Gender],P$4,TBL_UnitLevel_E[Level],$B24),"")</f>
        <v/>
      </c>
      <c r="Q24" s="12" t="str">
        <f>IFERROR(AVERAGEIFS(TBL_UnitLevel_E[Total remuneration],TBL_UnitLevel_E[Active],"Y",TBL_UnitLevel_E[Gender],Q$4,TBL_UnitLevel_E[Level],$B24),"")</f>
        <v/>
      </c>
      <c r="R24" s="12" t="str">
        <f>IFERROR(AVERAGEIFS(TBL_UnitLevel_E[Total remuneration],TBL_UnitLevel_E[Active],"Y",TBL_UnitLevel_E[Gender],R$4,TBL_UnitLevel_E[Level],$B24),"")</f>
        <v/>
      </c>
      <c r="S24" s="12" t="str">
        <f>IFERROR(AVERAGEIFS(TBL_UnitLevel_E[Weekly pay],TBL_UnitLevel_E[Active],"Y",TBL_UnitLevel_E[Gender],S$4,TBL_UnitLevel_E[Level],$B24),"")</f>
        <v/>
      </c>
      <c r="T24" s="12" t="str">
        <f>IFERROR(AVERAGEIFS(TBL_UnitLevel_E[Weekly pay],TBL_UnitLevel_E[Active],"Y",TBL_UnitLevel_E[Gender],T$4,TBL_UnitLevel_E[Level],$B24),"")</f>
        <v/>
      </c>
      <c r="U24" s="12" t="str">
        <f>IFERROR(AVERAGEIFS(TBL_UnitLevel_E[Weekly pay],TBL_UnitLevel_E[Active],"Y",TBL_UnitLevel_E[Gender],U$4,TBL_UnitLevel_E[Level],$B24),"")</f>
        <v/>
      </c>
      <c r="V24" s="13" t="str">
        <f t="shared" si="5"/>
        <v/>
      </c>
      <c r="W24" s="13" t="str">
        <f t="shared" si="5"/>
        <v/>
      </c>
      <c r="X24" s="13" t="str">
        <f t="shared" si="5"/>
        <v/>
      </c>
      <c r="Y24" s="13" t="str">
        <f t="shared" si="6"/>
        <v/>
      </c>
      <c r="Z24" s="13" t="str">
        <f t="shared" si="0"/>
        <v/>
      </c>
      <c r="AA24" s="13" t="str">
        <f t="shared" si="0"/>
        <v/>
      </c>
      <c r="AB24" s="13" t="str">
        <f t="shared" si="7"/>
        <v/>
      </c>
      <c r="AC24" s="13" t="str">
        <f t="shared" si="1"/>
        <v/>
      </c>
      <c r="AD24" s="13" t="str">
        <f t="shared" si="1"/>
        <v/>
      </c>
      <c r="AE24" s="13" t="str">
        <f t="shared" si="8"/>
        <v/>
      </c>
      <c r="AF24" s="13" t="str">
        <f t="shared" si="2"/>
        <v/>
      </c>
      <c r="AG24" s="13" t="str">
        <f t="shared" si="2"/>
        <v/>
      </c>
      <c r="AH24" s="13" t="str">
        <f t="shared" si="9"/>
        <v/>
      </c>
      <c r="AI24" s="13" t="str">
        <f t="shared" si="3"/>
        <v/>
      </c>
      <c r="AJ24" s="13" t="str">
        <f t="shared" si="3"/>
        <v/>
      </c>
      <c r="AK24" s="13" t="str">
        <f t="shared" si="10"/>
        <v/>
      </c>
      <c r="AL24" s="13" t="str">
        <f t="shared" si="4"/>
        <v/>
      </c>
      <c r="AM24" s="13" t="str">
        <f t="shared" si="4"/>
        <v/>
      </c>
    </row>
    <row r="25" spans="2:39" x14ac:dyDescent="0.25">
      <c r="B25" s="18">
        <v>-14</v>
      </c>
      <c r="C25" s="18" t="s">
        <v>53</v>
      </c>
      <c r="D25" s="12">
        <f t="array" ref="D25">IFERROR(MEDIAN(IF((TBL_UnitLevel_E[Active]="Y")*(TBL_UnitLevel_E[Gender]=D$4)*(VALUE(TBL_UnitLevel_E[Level])=$B25),TBL_UnitLevel_E[Base salary])),"")</f>
        <v>0</v>
      </c>
      <c r="E25" s="12">
        <f t="array" ref="E25">IFERROR(MEDIAN(IF((TBL_UnitLevel_E[Active]="Y")*(TBL_UnitLevel_E[Gender]=E$4)*(VALUE(TBL_UnitLevel_E[Level])=$B25),TBL_UnitLevel_E[Base salary])),"")</f>
        <v>0</v>
      </c>
      <c r="F25" s="12">
        <f t="array" ref="F25">IFERROR(MEDIAN(IF((TBL_UnitLevel_E[Active]="Y")*(TBL_UnitLevel_E[Gender]=F$4)*(VALUE(TBL_UnitLevel_E[Level])=$B25),TBL_UnitLevel_E[Base salary])),"")</f>
        <v>0</v>
      </c>
      <c r="G25" s="12">
        <f t="array" ref="G25">IFERROR(MEDIAN(IF((TBL_UnitLevel_E[Active]="Y")*(TBL_UnitLevel_E[Gender]=G$4)*(VALUE(TBL_UnitLevel_E[Level])=$B25),TBL_UnitLevel_E[Total remuneration])),"")</f>
        <v>0</v>
      </c>
      <c r="H25" s="12">
        <f t="array" ref="H25">IFERROR(MEDIAN(IF((TBL_UnitLevel_E[Active]="Y")*(TBL_UnitLevel_E[Gender]=H$4)*(VALUE(TBL_UnitLevel_E[Level])=$B25),TBL_UnitLevel_E[Total remuneration])),"")</f>
        <v>0</v>
      </c>
      <c r="I25" s="12">
        <f t="array" ref="I25">IFERROR(MEDIAN(IF((TBL_UnitLevel_E[Active]="Y")*(TBL_UnitLevel_E[Gender]=I$4)*(VALUE(TBL_UnitLevel_E[Level])=$B25),TBL_UnitLevel_E[Total remuneration])),"")</f>
        <v>0</v>
      </c>
      <c r="J25" s="12">
        <f t="array" ref="J25">IFERROR(MEDIAN(IF((TBL_UnitLevel_E[Active]="Y")*(TBL_UnitLevel_E[Gender]=J$4)*(VALUE(TBL_UnitLevel_E[Level])=$B25),TBL_UnitLevel_E[Weekly pay])),"")</f>
        <v>0</v>
      </c>
      <c r="K25" s="12">
        <f t="array" ref="K25">IFERROR(MEDIAN(IF((TBL_UnitLevel_E[Active]="Y")*(TBL_UnitLevel_E[Gender]=K$4)*(VALUE(TBL_UnitLevel_E[Level])=$B25),TBL_UnitLevel_E[Weekly pay])),"")</f>
        <v>0</v>
      </c>
      <c r="L25" s="12">
        <f t="array" ref="L25">IFERROR(MEDIAN(IF((TBL_UnitLevel_E[Active]="Y")*(TBL_UnitLevel_E[Gender]=L$4)*(VALUE(TBL_UnitLevel_E[Level])=$B25),TBL_UnitLevel_E[Weekly pay])),"")</f>
        <v>0</v>
      </c>
      <c r="M25" s="12" t="str">
        <f>IFERROR(AVERAGEIFS(TBL_UnitLevel_E[Base salary],TBL_UnitLevel_E[Active],"Y",TBL_UnitLevel_E[Gender],M$4,TBL_UnitLevel_E[Level],$B25),"")</f>
        <v/>
      </c>
      <c r="N25" s="12" t="str">
        <f>IFERROR(AVERAGEIFS(TBL_UnitLevel_E[Base salary],TBL_UnitLevel_E[Active],"Y",TBL_UnitLevel_E[Gender],N$4,TBL_UnitLevel_E[Level],$B25),"")</f>
        <v/>
      </c>
      <c r="O25" s="12" t="str">
        <f>IFERROR(AVERAGEIFS(TBL_UnitLevel_E[Base salary],TBL_UnitLevel_E[Active],"Y",TBL_UnitLevel_E[Gender],O$4,TBL_UnitLevel_E[Level],$B25),"")</f>
        <v/>
      </c>
      <c r="P25" s="12" t="str">
        <f>IFERROR(AVERAGEIFS(TBL_UnitLevel_E[Total remuneration],TBL_UnitLevel_E[Active],"Y",TBL_UnitLevel_E[Gender],P$4,TBL_UnitLevel_E[Level],$B25),"")</f>
        <v/>
      </c>
      <c r="Q25" s="12" t="str">
        <f>IFERROR(AVERAGEIFS(TBL_UnitLevel_E[Total remuneration],TBL_UnitLevel_E[Active],"Y",TBL_UnitLevel_E[Gender],Q$4,TBL_UnitLevel_E[Level],$B25),"")</f>
        <v/>
      </c>
      <c r="R25" s="12" t="str">
        <f>IFERROR(AVERAGEIFS(TBL_UnitLevel_E[Total remuneration],TBL_UnitLevel_E[Active],"Y",TBL_UnitLevel_E[Gender],R$4,TBL_UnitLevel_E[Level],$B25),"")</f>
        <v/>
      </c>
      <c r="S25" s="12" t="str">
        <f>IFERROR(AVERAGEIFS(TBL_UnitLevel_E[Weekly pay],TBL_UnitLevel_E[Active],"Y",TBL_UnitLevel_E[Gender],S$4,TBL_UnitLevel_E[Level],$B25),"")</f>
        <v/>
      </c>
      <c r="T25" s="12" t="str">
        <f>IFERROR(AVERAGEIFS(TBL_UnitLevel_E[Weekly pay],TBL_UnitLevel_E[Active],"Y",TBL_UnitLevel_E[Gender],T$4,TBL_UnitLevel_E[Level],$B25),"")</f>
        <v/>
      </c>
      <c r="U25" s="12" t="str">
        <f>IFERROR(AVERAGEIFS(TBL_UnitLevel_E[Weekly pay],TBL_UnitLevel_E[Active],"Y",TBL_UnitLevel_E[Gender],U$4,TBL_UnitLevel_E[Level],$B25),"")</f>
        <v/>
      </c>
      <c r="V25" s="13" t="str">
        <f t="shared" si="5"/>
        <v/>
      </c>
      <c r="W25" s="13" t="str">
        <f t="shared" si="5"/>
        <v/>
      </c>
      <c r="X25" s="13" t="str">
        <f t="shared" si="5"/>
        <v/>
      </c>
      <c r="Y25" s="13" t="str">
        <f t="shared" si="6"/>
        <v/>
      </c>
      <c r="Z25" s="13" t="str">
        <f t="shared" si="0"/>
        <v/>
      </c>
      <c r="AA25" s="13" t="str">
        <f t="shared" si="0"/>
        <v/>
      </c>
      <c r="AB25" s="13" t="str">
        <f t="shared" si="7"/>
        <v/>
      </c>
      <c r="AC25" s="13" t="str">
        <f t="shared" si="1"/>
        <v/>
      </c>
      <c r="AD25" s="13" t="str">
        <f t="shared" si="1"/>
        <v/>
      </c>
      <c r="AE25" s="13" t="str">
        <f t="shared" si="8"/>
        <v/>
      </c>
      <c r="AF25" s="13" t="str">
        <f t="shared" si="2"/>
        <v/>
      </c>
      <c r="AG25" s="13" t="str">
        <f t="shared" si="2"/>
        <v/>
      </c>
      <c r="AH25" s="13" t="str">
        <f t="shared" si="9"/>
        <v/>
      </c>
      <c r="AI25" s="13" t="str">
        <f t="shared" si="3"/>
        <v/>
      </c>
      <c r="AJ25" s="13" t="str">
        <f t="shared" si="3"/>
        <v/>
      </c>
      <c r="AK25" s="13" t="str">
        <f t="shared" si="10"/>
        <v/>
      </c>
      <c r="AL25" s="13" t="str">
        <f t="shared" si="4"/>
        <v/>
      </c>
      <c r="AM25" s="13" t="str">
        <f t="shared" si="4"/>
        <v/>
      </c>
    </row>
    <row r="26" spans="2:39" x14ac:dyDescent="0.25">
      <c r="B26" s="18">
        <v>-15</v>
      </c>
      <c r="C26" s="18" t="s">
        <v>53</v>
      </c>
      <c r="D26" s="12">
        <f t="array" ref="D26">IFERROR(MEDIAN(IF((TBL_UnitLevel_E[Active]="Y")*(TBL_UnitLevel_E[Gender]=D$4)*(VALUE(TBL_UnitLevel_E[Level])=$B26),TBL_UnitLevel_E[Base salary])),"")</f>
        <v>0</v>
      </c>
      <c r="E26" s="12">
        <f t="array" ref="E26">IFERROR(MEDIAN(IF((TBL_UnitLevel_E[Active]="Y")*(TBL_UnitLevel_E[Gender]=E$4)*(VALUE(TBL_UnitLevel_E[Level])=$B26),TBL_UnitLevel_E[Base salary])),"")</f>
        <v>0</v>
      </c>
      <c r="F26" s="12">
        <f t="array" ref="F26">IFERROR(MEDIAN(IF((TBL_UnitLevel_E[Active]="Y")*(TBL_UnitLevel_E[Gender]=F$4)*(VALUE(TBL_UnitLevel_E[Level])=$B26),TBL_UnitLevel_E[Base salary])),"")</f>
        <v>0</v>
      </c>
      <c r="G26" s="12">
        <f t="array" ref="G26">IFERROR(MEDIAN(IF((TBL_UnitLevel_E[Active]="Y")*(TBL_UnitLevel_E[Gender]=G$4)*(VALUE(TBL_UnitLevel_E[Level])=$B26),TBL_UnitLevel_E[Total remuneration])),"")</f>
        <v>0</v>
      </c>
      <c r="H26" s="12">
        <f t="array" ref="H26">IFERROR(MEDIAN(IF((TBL_UnitLevel_E[Active]="Y")*(TBL_UnitLevel_E[Gender]=H$4)*(VALUE(TBL_UnitLevel_E[Level])=$B26),TBL_UnitLevel_E[Total remuneration])),"")</f>
        <v>0</v>
      </c>
      <c r="I26" s="12">
        <f t="array" ref="I26">IFERROR(MEDIAN(IF((TBL_UnitLevel_E[Active]="Y")*(TBL_UnitLevel_E[Gender]=I$4)*(VALUE(TBL_UnitLevel_E[Level])=$B26),TBL_UnitLevel_E[Total remuneration])),"")</f>
        <v>0</v>
      </c>
      <c r="J26" s="12">
        <f t="array" ref="J26">IFERROR(MEDIAN(IF((TBL_UnitLevel_E[Active]="Y")*(TBL_UnitLevel_E[Gender]=J$4)*(VALUE(TBL_UnitLevel_E[Level])=$B26),TBL_UnitLevel_E[Weekly pay])),"")</f>
        <v>0</v>
      </c>
      <c r="K26" s="12">
        <f t="array" ref="K26">IFERROR(MEDIAN(IF((TBL_UnitLevel_E[Active]="Y")*(TBL_UnitLevel_E[Gender]=K$4)*(VALUE(TBL_UnitLevel_E[Level])=$B26),TBL_UnitLevel_E[Weekly pay])),"")</f>
        <v>0</v>
      </c>
      <c r="L26" s="12">
        <f t="array" ref="L26">IFERROR(MEDIAN(IF((TBL_UnitLevel_E[Active]="Y")*(TBL_UnitLevel_E[Gender]=L$4)*(VALUE(TBL_UnitLevel_E[Level])=$B26),TBL_UnitLevel_E[Weekly pay])),"")</f>
        <v>0</v>
      </c>
      <c r="M26" s="12" t="str">
        <f>IFERROR(AVERAGEIFS(TBL_UnitLevel_E[Base salary],TBL_UnitLevel_E[Active],"Y",TBL_UnitLevel_E[Gender],M$4,TBL_UnitLevel_E[Level],$B26),"")</f>
        <v/>
      </c>
      <c r="N26" s="12" t="str">
        <f>IFERROR(AVERAGEIFS(TBL_UnitLevel_E[Base salary],TBL_UnitLevel_E[Active],"Y",TBL_UnitLevel_E[Gender],N$4,TBL_UnitLevel_E[Level],$B26),"")</f>
        <v/>
      </c>
      <c r="O26" s="12" t="str">
        <f>IFERROR(AVERAGEIFS(TBL_UnitLevel_E[Base salary],TBL_UnitLevel_E[Active],"Y",TBL_UnitLevel_E[Gender],O$4,TBL_UnitLevel_E[Level],$B26),"")</f>
        <v/>
      </c>
      <c r="P26" s="12" t="str">
        <f>IFERROR(AVERAGEIFS(TBL_UnitLevel_E[Total remuneration],TBL_UnitLevel_E[Active],"Y",TBL_UnitLevel_E[Gender],P$4,TBL_UnitLevel_E[Level],$B26),"")</f>
        <v/>
      </c>
      <c r="Q26" s="12" t="str">
        <f>IFERROR(AVERAGEIFS(TBL_UnitLevel_E[Total remuneration],TBL_UnitLevel_E[Active],"Y",TBL_UnitLevel_E[Gender],Q$4,TBL_UnitLevel_E[Level],$B26),"")</f>
        <v/>
      </c>
      <c r="R26" s="12" t="str">
        <f>IFERROR(AVERAGEIFS(TBL_UnitLevel_E[Total remuneration],TBL_UnitLevel_E[Active],"Y",TBL_UnitLevel_E[Gender],R$4,TBL_UnitLevel_E[Level],$B26),"")</f>
        <v/>
      </c>
      <c r="S26" s="12" t="str">
        <f>IFERROR(AVERAGEIFS(TBL_UnitLevel_E[Weekly pay],TBL_UnitLevel_E[Active],"Y",TBL_UnitLevel_E[Gender],S$4,TBL_UnitLevel_E[Level],$B26),"")</f>
        <v/>
      </c>
      <c r="T26" s="12" t="str">
        <f>IFERROR(AVERAGEIFS(TBL_UnitLevel_E[Weekly pay],TBL_UnitLevel_E[Active],"Y",TBL_UnitLevel_E[Gender],T$4,TBL_UnitLevel_E[Level],$B26),"")</f>
        <v/>
      </c>
      <c r="U26" s="12" t="str">
        <f>IFERROR(AVERAGEIFS(TBL_UnitLevel_E[Weekly pay],TBL_UnitLevel_E[Active],"Y",TBL_UnitLevel_E[Gender],U$4,TBL_UnitLevel_E[Level],$B26),"")</f>
        <v/>
      </c>
      <c r="V26" s="13" t="str">
        <f t="shared" si="5"/>
        <v/>
      </c>
      <c r="W26" s="13" t="str">
        <f t="shared" si="5"/>
        <v/>
      </c>
      <c r="X26" s="13" t="str">
        <f t="shared" si="5"/>
        <v/>
      </c>
      <c r="Y26" s="13" t="str">
        <f t="shared" si="6"/>
        <v/>
      </c>
      <c r="Z26" s="13" t="str">
        <f t="shared" si="0"/>
        <v/>
      </c>
      <c r="AA26" s="13" t="str">
        <f t="shared" si="0"/>
        <v/>
      </c>
      <c r="AB26" s="13" t="str">
        <f t="shared" si="7"/>
        <v/>
      </c>
      <c r="AC26" s="13" t="str">
        <f t="shared" si="1"/>
        <v/>
      </c>
      <c r="AD26" s="13" t="str">
        <f t="shared" si="1"/>
        <v/>
      </c>
      <c r="AE26" s="13" t="str">
        <f t="shared" si="8"/>
        <v/>
      </c>
      <c r="AF26" s="13" t="str">
        <f t="shared" si="2"/>
        <v/>
      </c>
      <c r="AG26" s="13" t="str">
        <f t="shared" si="2"/>
        <v/>
      </c>
      <c r="AH26" s="13" t="str">
        <f t="shared" si="9"/>
        <v/>
      </c>
      <c r="AI26" s="13" t="str">
        <f t="shared" si="3"/>
        <v/>
      </c>
      <c r="AJ26" s="13" t="str">
        <f t="shared" si="3"/>
        <v/>
      </c>
      <c r="AK26" s="13" t="str">
        <f t="shared" si="10"/>
        <v/>
      </c>
      <c r="AL26" s="13" t="str">
        <f t="shared" si="4"/>
        <v/>
      </c>
      <c r="AM26" s="13" t="str">
        <f t="shared" si="4"/>
        <v/>
      </c>
    </row>
  </sheetData>
  <mergeCells count="24">
    <mergeCell ref="AK2:AM2"/>
    <mergeCell ref="D2:F2"/>
    <mergeCell ref="G2:I2"/>
    <mergeCell ref="J2:L2"/>
    <mergeCell ref="M2:O2"/>
    <mergeCell ref="P2:R2"/>
    <mergeCell ref="S2:U2"/>
    <mergeCell ref="V2:X2"/>
    <mergeCell ref="Y2:AA2"/>
    <mergeCell ref="AB2:AD2"/>
    <mergeCell ref="AE2:AG2"/>
    <mergeCell ref="AH2:AJ2"/>
    <mergeCell ref="AK3:AM3"/>
    <mergeCell ref="D3:F3"/>
    <mergeCell ref="G3:I3"/>
    <mergeCell ref="J3:L3"/>
    <mergeCell ref="M3:O3"/>
    <mergeCell ref="P3:R3"/>
    <mergeCell ref="S3:U3"/>
    <mergeCell ref="V3:X3"/>
    <mergeCell ref="Y3:AA3"/>
    <mergeCell ref="AB3:AD3"/>
    <mergeCell ref="AE3:AG3"/>
    <mergeCell ref="AH3:AJ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f00e27-c35f-46eb-9301-c9e2bd24673f">
      <Terms xmlns="http://schemas.microsoft.com/office/infopath/2007/PartnerControls"/>
    </lcf76f155ced4ddcb4097134ff3c332f>
    <TaxCatchAll xmlns="5ce0f2b5-5be5-4508-bce9-d7011ece0659" xsi:nil="true"/>
    <_Flow_SignoffStatus xmlns="50f00e27-c35f-46eb-9301-c9e2bd24673f" xsi:nil="true"/>
    <TRIMstatus xmlns="50f00e27-c35f-46eb-9301-c9e2bd24673f" xsi:nil="true"/>
    <TRIMreference xmlns="50f00e27-c35f-46eb-9301-c9e2bd24673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5DF7B4C3396B4DA0F821E47AA844D3" ma:contentTypeVersion="24" ma:contentTypeDescription="Create a new document." ma:contentTypeScope="" ma:versionID="2e0a24408f9ca1432591f57e4462dbb7">
  <xsd:schema xmlns:xsd="http://www.w3.org/2001/XMLSchema" xmlns:xs="http://www.w3.org/2001/XMLSchema" xmlns:p="http://schemas.microsoft.com/office/2006/metadata/properties" xmlns:ns2="50f00e27-c35f-46eb-9301-c9e2bd24673f" xmlns:ns3="27cb37dd-16a1-4d7b-8276-5c0e4168f63b" xmlns:ns4="5ce0f2b5-5be5-4508-bce9-d7011ece0659" targetNamespace="http://schemas.microsoft.com/office/2006/metadata/properties" ma:root="true" ma:fieldsID="1eb575b699b6718a666080cb1eb29809" ns2:_="" ns3:_="" ns4:_="">
    <xsd:import namespace="50f00e27-c35f-46eb-9301-c9e2bd24673f"/>
    <xsd:import namespace="27cb37dd-16a1-4d7b-8276-5c0e4168f63b"/>
    <xsd:import namespace="5ce0f2b5-5be5-4508-bce9-d7011ece06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4:TaxCatchAll" minOccurs="0"/>
                <xsd:element ref="ns2:TRIMstatus" minOccurs="0"/>
                <xsd:element ref="ns2:TRIMreference"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f00e27-c35f-46eb-9301-c9e2bd246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TRIMstatus" ma:index="24" nillable="true" ma:displayName="TRIM status" ma:description="Use to tag files to be TRIMed." ma:format="Dropdown" ma:indexed="true" ma:internalName="TRIMstatus">
      <xsd:simpleType>
        <xsd:union memberTypes="dms:Text">
          <xsd:simpleType>
            <xsd:restriction base="dms:Choice">
              <xsd:enumeration value="Add to TRIM"/>
              <xsd:enumeration value="In TRIM"/>
            </xsd:restriction>
          </xsd:simpleType>
        </xsd:union>
      </xsd:simpleType>
    </xsd:element>
    <xsd:element name="TRIMreference" ma:index="25" nillable="true" ma:displayName="TRIM reference" ma:description="reference number of the item once added to TRIM" ma:format="Dropdown" ma:internalName="TRIMreference">
      <xsd:simpleType>
        <xsd:restriction base="dms:Text">
          <xsd:maxLength value="255"/>
        </xsd:restriction>
      </xsd:simpleType>
    </xsd:element>
    <xsd:element name="_Flow_SignoffStatus" ma:index="26" nillable="true" ma:displayName="Sign-off status" ma:internalName="Sign_x002d_off_x0020_status">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cb37dd-16a1-4d7b-8276-5c0e4168f6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f6a2839-b962-4dc1-b61e-14f2804e3be3}" ma:internalName="TaxCatchAll" ma:showField="CatchAllData" ma:web="27cb37dd-16a1-4d7b-8276-5c0e4168f6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2F6E84-5403-4156-9375-CBF24F334DD4}">
  <ds:schemaRefs>
    <ds:schemaRef ds:uri="http://schemas.microsoft.com/office/2006/metadata/properties"/>
    <ds:schemaRef ds:uri="http://schemas.microsoft.com/office/infopath/2007/PartnerControls"/>
    <ds:schemaRef ds:uri="50f00e27-c35f-46eb-9301-c9e2bd24673f"/>
    <ds:schemaRef ds:uri="5ce0f2b5-5be5-4508-bce9-d7011ece0659"/>
  </ds:schemaRefs>
</ds:datastoreItem>
</file>

<file path=customXml/itemProps2.xml><?xml version="1.0" encoding="utf-8"?>
<ds:datastoreItem xmlns:ds="http://schemas.openxmlformats.org/officeDocument/2006/customXml" ds:itemID="{55200443-F376-4FBC-B5A0-5D1F6073095B}">
  <ds:schemaRefs>
    <ds:schemaRef ds:uri="http://schemas.microsoft.com/sharepoint/v3/contenttype/forms"/>
  </ds:schemaRefs>
</ds:datastoreItem>
</file>

<file path=customXml/itemProps3.xml><?xml version="1.0" encoding="utf-8"?>
<ds:datastoreItem xmlns:ds="http://schemas.openxmlformats.org/officeDocument/2006/customXml" ds:itemID="{1B1CDF20-432B-453B-83E9-C629DC5A66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f00e27-c35f-46eb-9301-c9e2bd24673f"/>
    <ds:schemaRef ds:uri="27cb37dd-16a1-4d7b-8276-5c0e4168f63b"/>
    <ds:schemaRef ds:uri="5ce0f2b5-5be5-4508-bce9-d7011ece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Employee</vt:lpstr>
      <vt:lpstr>Gender Pay Gap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 Bosanko (CGEPS)</dc:creator>
  <cp:lastModifiedBy>Meg Bosanko (CGEPS)</cp:lastModifiedBy>
  <dcterms:created xsi:type="dcterms:W3CDTF">2024-01-16T08:37:22Z</dcterms:created>
  <dcterms:modified xsi:type="dcterms:W3CDTF">2024-01-17T05:21:30Z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0x010100555DF7B4C3396B4DA0F821E47AA844D3</vt:lpwstr>
  </property>
  <property fmtid="{D5CDD505-2E9C-101B-9397-08002B2CF9AE}" pid="3" name="MediaServiceImageTags">
    <vt:lpwstr/>
  </property>
</Properties>
</file>